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Feuil1" sheetId="1" r:id="rId1"/>
    <sheet name="etude groupe 1" sheetId="2" r:id="rId2"/>
    <sheet name="Feuil2" sheetId="3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2" l="1"/>
  <c r="N36" i="2"/>
  <c r="N37" i="2"/>
  <c r="B61" i="2"/>
  <c r="D44" i="2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A44" i="2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B37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N38" i="2" l="1"/>
  <c r="P10" i="2" s="1"/>
  <c r="P4" i="2"/>
  <c r="P35" i="2"/>
  <c r="H27" i="1"/>
  <c r="F24" i="1"/>
  <c r="C22" i="1"/>
  <c r="C23" i="1"/>
  <c r="H17" i="1"/>
  <c r="C17" i="1"/>
  <c r="C15" i="1"/>
  <c r="H15" i="1"/>
  <c r="J15" i="1"/>
  <c r="L12" i="1" s="1"/>
  <c r="J11" i="1"/>
  <c r="J12" i="1"/>
  <c r="J13" i="1"/>
  <c r="J14" i="1"/>
  <c r="J10" i="1"/>
  <c r="E19" i="1"/>
  <c r="D17" i="1"/>
  <c r="E17" i="1"/>
  <c r="F17" i="1"/>
  <c r="G17" i="1"/>
  <c r="H11" i="1"/>
  <c r="H12" i="1"/>
  <c r="H13" i="1"/>
  <c r="H14" i="1"/>
  <c r="H10" i="1"/>
  <c r="D15" i="1"/>
  <c r="E15" i="1"/>
  <c r="F15" i="1"/>
  <c r="G15" i="1"/>
  <c r="P9" i="2" l="1"/>
  <c r="P16" i="2"/>
  <c r="P6" i="2"/>
  <c r="P7" i="2"/>
  <c r="P8" i="2"/>
  <c r="P15" i="2"/>
  <c r="P22" i="2"/>
  <c r="P11" i="2"/>
  <c r="P12" i="2"/>
  <c r="P13" i="2"/>
  <c r="P14" i="2"/>
  <c r="P21" i="2"/>
  <c r="P28" i="2"/>
  <c r="P17" i="2"/>
  <c r="P18" i="2"/>
  <c r="P19" i="2"/>
  <c r="P20" i="2"/>
  <c r="P27" i="2"/>
  <c r="P34" i="2"/>
  <c r="P23" i="2"/>
  <c r="P24" i="2"/>
  <c r="P25" i="2"/>
  <c r="P26" i="2"/>
  <c r="P33" i="2"/>
  <c r="P5" i="2"/>
  <c r="P29" i="2"/>
  <c r="P30" i="2"/>
  <c r="P31" i="2"/>
  <c r="P32" i="2"/>
  <c r="L14" i="1"/>
  <c r="L11" i="1"/>
  <c r="E23" i="1" s="1"/>
  <c r="D19" i="1"/>
  <c r="D24" i="1" s="1"/>
  <c r="L10" i="1"/>
  <c r="E22" i="1" s="1"/>
  <c r="L13" i="1"/>
  <c r="E25" i="1" s="1"/>
  <c r="E24" i="1"/>
  <c r="E26" i="1"/>
  <c r="C19" i="1"/>
  <c r="G19" i="1"/>
  <c r="F19" i="1"/>
  <c r="D23" i="1"/>
  <c r="D25" i="1" l="1"/>
  <c r="D26" i="1"/>
  <c r="D22" i="1"/>
  <c r="F26" i="1"/>
  <c r="F25" i="1"/>
  <c r="F22" i="1"/>
  <c r="F23" i="1"/>
  <c r="G26" i="1"/>
  <c r="G25" i="1"/>
  <c r="G24" i="1"/>
  <c r="G22" i="1"/>
  <c r="G23" i="1"/>
  <c r="C26" i="1"/>
  <c r="C25" i="1"/>
  <c r="C24" i="1"/>
  <c r="H28" i="1" l="1"/>
</calcChain>
</file>

<file path=xl/sharedStrings.xml><?xml version="1.0" encoding="utf-8"?>
<sst xmlns="http://schemas.openxmlformats.org/spreadsheetml/2006/main" count="30" uniqueCount="28">
  <si>
    <t>-1.     20.    100.    250.    500.   1000.  ]</t>
  </si>
  <si>
    <t xml:space="preserve"> [   5.     23.     15.      2.      0.      0.  ]</t>
  </si>
  <si>
    <t xml:space="preserve"> [   7.     19.     26.     12.      7.      1.  ]</t>
  </si>
  <si>
    <t xml:space="preserve"> [   8.5    13.     21.     35.     22.     14.  ]</t>
  </si>
  <si>
    <t xml:space="preserve"> [   9.      6.     15.     24.     30.     34.  ]</t>
  </si>
  <si>
    <t xml:space="preserve"> [   9.99    1.      3.      9.     24.      5.</t>
  </si>
  <si>
    <t>ICI</t>
  </si>
  <si>
    <t>mass marg</t>
  </si>
  <si>
    <t>prix marg</t>
  </si>
  <si>
    <t>produits</t>
  </si>
  <si>
    <t>prix moyen</t>
  </si>
  <si>
    <t>masse moyenne</t>
  </si>
  <si>
    <t>mass-moy</t>
  </si>
  <si>
    <t>prix-moyen</t>
  </si>
  <si>
    <t>COV(prix;mass)=</t>
  </si>
  <si>
    <t>année</t>
  </si>
  <si>
    <t>population</t>
  </si>
  <si>
    <t>indice immo</t>
  </si>
  <si>
    <t xml:space="preserve">corr : </t>
  </si>
  <si>
    <t>immo vs population</t>
  </si>
  <si>
    <t>m=</t>
  </si>
  <si>
    <t>moyennes :</t>
  </si>
  <si>
    <t>p=</t>
  </si>
  <si>
    <t>regression</t>
  </si>
  <si>
    <t>Etude corrélation entre 1996 et 2012</t>
  </si>
  <si>
    <t>coeff corr :</t>
  </si>
  <si>
    <t>droite de regression</t>
  </si>
  <si>
    <t>(voir cours)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</si>
</sst>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" fontId="3" fillId="0" borderId="8" xfId="0" applyNumberFormat="1" applyFont="1" applyBorder="1"/>
    <xf numFmtId="164" fontId="3" fillId="0" borderId="0" xfId="0" applyNumberFormat="1" applyFont="1"/>
    <xf numFmtId="1" fontId="3" fillId="0" borderId="12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0" xfId="0" applyFont="1"/>
    <xf numFmtId="164" fontId="5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population paris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'etude groupe 1'!$A$4:$A$35</c:f>
              <c:numCache>
                <c:formatCode>0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xVal>
          <c:yVal>
            <c:numRef>
              <c:f>'etude groupe 1'!$B$4:$B$35</c:f>
              <c:numCache>
                <c:formatCode>General</c:formatCode>
                <c:ptCount val="32"/>
                <c:pt idx="0">
                  <c:v>2139928</c:v>
                </c:pt>
                <c:pt idx="1">
                  <c:v>2132475</c:v>
                </c:pt>
                <c:pt idx="2">
                  <c:v>2129856</c:v>
                </c:pt>
                <c:pt idx="3">
                  <c:v>2120545</c:v>
                </c:pt>
                <c:pt idx="4">
                  <c:v>2116512</c:v>
                </c:pt>
                <c:pt idx="5">
                  <c:v>2110869</c:v>
                </c:pt>
                <c:pt idx="6">
                  <c:v>2111315</c:v>
                </c:pt>
                <c:pt idx="7">
                  <c:v>2123686</c:v>
                </c:pt>
                <c:pt idx="8">
                  <c:v>2129731</c:v>
                </c:pt>
                <c:pt idx="9">
                  <c:v>2137442</c:v>
                </c:pt>
                <c:pt idx="10">
                  <c:v>2145472</c:v>
                </c:pt>
                <c:pt idx="11">
                  <c:v>2154521</c:v>
                </c:pt>
                <c:pt idx="12">
                  <c:v>2161932</c:v>
                </c:pt>
                <c:pt idx="13">
                  <c:v>2172186</c:v>
                </c:pt>
                <c:pt idx="14">
                  <c:v>2181371</c:v>
                </c:pt>
                <c:pt idx="15">
                  <c:v>2193030</c:v>
                </c:pt>
                <c:pt idx="16">
                  <c:v>2211297</c:v>
                </c:pt>
                <c:pt idx="17">
                  <c:v>2234105</c:v>
                </c:pt>
                <c:pt idx="18">
                  <c:v>2243833</c:v>
                </c:pt>
                <c:pt idx="19">
                  <c:v>2249975</c:v>
                </c:pt>
                <c:pt idx="20">
                  <c:v>2240621</c:v>
                </c:pt>
                <c:pt idx="21">
                  <c:v>2229621</c:v>
                </c:pt>
                <c:pt idx="22">
                  <c:v>2220445</c:v>
                </c:pt>
                <c:pt idx="23">
                  <c:v>2206488</c:v>
                </c:pt>
                <c:pt idx="24">
                  <c:v>2190327</c:v>
                </c:pt>
                <c:pt idx="25">
                  <c:v>2187526</c:v>
                </c:pt>
                <c:pt idx="26">
                  <c:v>2175601</c:v>
                </c:pt>
                <c:pt idx="27">
                  <c:v>2165423</c:v>
                </c:pt>
                <c:pt idx="28">
                  <c:v>2145906</c:v>
                </c:pt>
                <c:pt idx="29">
                  <c:v>2133111</c:v>
                </c:pt>
                <c:pt idx="30">
                  <c:v>2119682</c:v>
                </c:pt>
                <c:pt idx="31">
                  <c:v>2104154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8C-495E-8878-ED81931E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500255"/>
        <c:axId val="1429501503"/>
      </c:scatterChart>
      <c:valAx>
        <c:axId val="1429500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501503"/>
        <c:crosses val="autoZero"/>
        <c:crossBetween val="midCat"/>
      </c:valAx>
      <c:valAx>
        <c:axId val="142950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5002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indice immo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'etude groupe 1'!$D$4:$D$35</c:f>
              <c:numCache>
                <c:formatCode>0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xVal>
          <c:yVal>
            <c:numRef>
              <c:f>'etude groupe 1'!$E$4:$E$35</c:f>
              <c:numCache>
                <c:formatCode>General</c:formatCode>
                <c:ptCount val="32"/>
                <c:pt idx="0">
                  <c:v>38.75</c:v>
                </c:pt>
                <c:pt idx="1">
                  <c:v>35.9</c:v>
                </c:pt>
                <c:pt idx="2">
                  <c:v>35.424999999999997</c:v>
                </c:pt>
                <c:pt idx="3">
                  <c:v>33.1</c:v>
                </c:pt>
                <c:pt idx="4">
                  <c:v>30.375</c:v>
                </c:pt>
                <c:pt idx="5">
                  <c:v>28.65</c:v>
                </c:pt>
                <c:pt idx="6">
                  <c:v>28.9</c:v>
                </c:pt>
                <c:pt idx="7">
                  <c:v>31.75</c:v>
                </c:pt>
                <c:pt idx="8">
                  <c:v>36.075000000000003</c:v>
                </c:pt>
                <c:pt idx="9">
                  <c:v>39.424999999999997</c:v>
                </c:pt>
                <c:pt idx="10">
                  <c:v>42.875</c:v>
                </c:pt>
                <c:pt idx="11">
                  <c:v>48.3</c:v>
                </c:pt>
                <c:pt idx="12">
                  <c:v>54.8</c:v>
                </c:pt>
                <c:pt idx="13">
                  <c:v>62.625</c:v>
                </c:pt>
                <c:pt idx="14">
                  <c:v>69.7</c:v>
                </c:pt>
                <c:pt idx="15">
                  <c:v>76.224999999999994</c:v>
                </c:pt>
                <c:pt idx="16">
                  <c:v>81.599999999999994</c:v>
                </c:pt>
                <c:pt idx="17">
                  <c:v>77.474999999999994</c:v>
                </c:pt>
                <c:pt idx="18">
                  <c:v>86.275000000000006</c:v>
                </c:pt>
                <c:pt idx="19">
                  <c:v>102.45</c:v>
                </c:pt>
                <c:pt idx="20">
                  <c:v>104.77500000000001</c:v>
                </c:pt>
                <c:pt idx="21">
                  <c:v>103.52500000000001</c:v>
                </c:pt>
                <c:pt idx="22">
                  <c:v>101.72500000000001</c:v>
                </c:pt>
                <c:pt idx="23">
                  <c:v>100.075</c:v>
                </c:pt>
                <c:pt idx="24">
                  <c:v>103.14999999999999</c:v>
                </c:pt>
                <c:pt idx="25">
                  <c:v>110.575</c:v>
                </c:pt>
                <c:pt idx="26">
                  <c:v>117.875</c:v>
                </c:pt>
                <c:pt idx="27">
                  <c:v>125.77499999999999</c:v>
                </c:pt>
                <c:pt idx="28">
                  <c:v>134.4</c:v>
                </c:pt>
                <c:pt idx="29">
                  <c:v>134.1</c:v>
                </c:pt>
                <c:pt idx="30">
                  <c:v>132.77500000000001</c:v>
                </c:pt>
                <c:pt idx="31">
                  <c:v>126.69999999999999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5C-48F8-B795-B27202EFFE30}"/>
            </c:ext>
          </c:extLst>
        </c:ser>
        <c:ser>
          <c:idx val="1"/>
          <c:order val="1"/>
          <c:tx>
            <c:v>regression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'etude groupe 1'!$O$4:$O$35</c:f>
              <c:numCache>
                <c:formatCode>General</c:formatCode>
                <c:ptCount val="3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xVal>
          <c:yVal>
            <c:numRef>
              <c:f>'etude groupe 1'!$P$4:$P$35</c:f>
              <c:numCache>
                <c:formatCode>General</c:formatCode>
                <c:ptCount val="32"/>
                <c:pt idx="0">
                  <c:v>16.49275568181838</c:v>
                </c:pt>
                <c:pt idx="1">
                  <c:v>20.340249266861974</c:v>
                </c:pt>
                <c:pt idx="2">
                  <c:v>24.187742851906478</c:v>
                </c:pt>
                <c:pt idx="3">
                  <c:v>28.035236436950072</c:v>
                </c:pt>
                <c:pt idx="4">
                  <c:v>31.882730021993666</c:v>
                </c:pt>
                <c:pt idx="5">
                  <c:v>35.73022360703817</c:v>
                </c:pt>
                <c:pt idx="6">
                  <c:v>39.577717192081764</c:v>
                </c:pt>
                <c:pt idx="7">
                  <c:v>43.425210777126267</c:v>
                </c:pt>
                <c:pt idx="8">
                  <c:v>47.272704362169861</c:v>
                </c:pt>
                <c:pt idx="9">
                  <c:v>51.120197947214365</c:v>
                </c:pt>
                <c:pt idx="10">
                  <c:v>54.967691532257959</c:v>
                </c:pt>
                <c:pt idx="11">
                  <c:v>58.815185117301553</c:v>
                </c:pt>
                <c:pt idx="12">
                  <c:v>62.662678702346057</c:v>
                </c:pt>
                <c:pt idx="13">
                  <c:v>66.510172287389651</c:v>
                </c:pt>
                <c:pt idx="14">
                  <c:v>70.357665872434154</c:v>
                </c:pt>
                <c:pt idx="15">
                  <c:v>74.205159457477748</c:v>
                </c:pt>
                <c:pt idx="16">
                  <c:v>78.052653042522252</c:v>
                </c:pt>
                <c:pt idx="17">
                  <c:v>81.900146627565846</c:v>
                </c:pt>
                <c:pt idx="18">
                  <c:v>85.747640212610349</c:v>
                </c:pt>
                <c:pt idx="19">
                  <c:v>89.595133797653943</c:v>
                </c:pt>
                <c:pt idx="20">
                  <c:v>93.442627382697538</c:v>
                </c:pt>
                <c:pt idx="21">
                  <c:v>97.290120967742041</c:v>
                </c:pt>
                <c:pt idx="22">
                  <c:v>101.13761455278564</c:v>
                </c:pt>
                <c:pt idx="23">
                  <c:v>104.98510813783014</c:v>
                </c:pt>
                <c:pt idx="24">
                  <c:v>108.83260172287373</c:v>
                </c:pt>
                <c:pt idx="25">
                  <c:v>112.68009530791824</c:v>
                </c:pt>
                <c:pt idx="26">
                  <c:v>116.52758889296183</c:v>
                </c:pt>
                <c:pt idx="27">
                  <c:v>120.37508247800542</c:v>
                </c:pt>
                <c:pt idx="28">
                  <c:v>124.22257606304993</c:v>
                </c:pt>
                <c:pt idx="29">
                  <c:v>128.07006964809352</c:v>
                </c:pt>
                <c:pt idx="30">
                  <c:v>131.91756323313803</c:v>
                </c:pt>
                <c:pt idx="31">
                  <c:v>135.76505681818162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8E-46CA-8249-01B60258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513327"/>
        <c:axId val="1424512495"/>
      </c:scatterChart>
      <c:valAx>
        <c:axId val="1424513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4512495"/>
        <c:crosses val="autoZero"/>
        <c:crossBetween val="midCat"/>
      </c:valAx>
      <c:valAx>
        <c:axId val="142451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4513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0</xdr:rowOff>
    </xdr:from>
    <xdr:to>
      <xdr:col>11</xdr:col>
      <xdr:colOff>381000</xdr:colOff>
      <xdr:row>13</xdr:row>
      <xdr:rowOff>66675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457200</xdr:colOff>
      <xdr:row>13</xdr:row>
      <xdr:rowOff>114300</xdr:rowOff>
    </xdr:from>
    <xdr:to>
      <xdr:col>11</xdr:col>
      <xdr:colOff>457200</xdr:colOff>
      <xdr:row>28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0.12917</cdr:x>
      <cdr:y>0.20139</cdr:y>
    </cdr:from>
    <cdr:to>
      <cdr:x>0.95833</cdr:x>
      <cdr:y>0.86806</cdr:y>
    </cdr:to>
    <cdr:cxnSp macro="">
      <cdr:nvCxnSpPr>
        <cdr:cNvPr id="3" name="Connecteur droit 2"/>
        <cdr:cNvCxnSpPr/>
      </cdr:nvCxnSpPr>
      <cdr:spPr>
        <a:xfrm xmlns:a="http://schemas.openxmlformats.org/drawingml/2006/main" flipV="1">
          <a:off x="590550" y="552450"/>
          <a:ext cx="3790950" cy="18288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zoomScale="130" zoomScaleNormal="130" workbookViewId="0">
      <selection activeCell="E35" sqref="E35"/>
    </sheetView>
  </sheetViews>
  <sheetFormatPr baseColWidth="10" defaultColWidth="9.140625" defaultRowHeight="15" x14ac:dyDescent="0.25"/>
  <cols>
    <col min="2" max="2" width="11.140625" customWidth="1"/>
  </cols>
  <sheetData>
    <row r="2" spans="2:12" x14ac:dyDescent="0.25">
      <c r="B2" t="s">
        <v>0</v>
      </c>
    </row>
    <row r="3" spans="2:12" x14ac:dyDescent="0.25">
      <c r="B3" t="s">
        <v>1</v>
      </c>
    </row>
    <row r="4" spans="2:12" x14ac:dyDescent="0.25">
      <c r="B4" t="s">
        <v>2</v>
      </c>
    </row>
    <row r="5" spans="2:12" x14ac:dyDescent="0.25">
      <c r="B5" t="s">
        <v>3</v>
      </c>
    </row>
    <row r="6" spans="2:12" x14ac:dyDescent="0.25">
      <c r="B6" t="s">
        <v>4</v>
      </c>
    </row>
    <row r="7" spans="2:12" x14ac:dyDescent="0.25">
      <c r="B7" t="s">
        <v>5</v>
      </c>
    </row>
    <row r="9" spans="2:12" x14ac:dyDescent="0.25">
      <c r="B9" s="5" t="s">
        <v>6</v>
      </c>
      <c r="C9" s="5">
        <v>20</v>
      </c>
      <c r="D9" s="5">
        <v>100</v>
      </c>
      <c r="E9" s="5">
        <v>250</v>
      </c>
      <c r="F9" s="5">
        <v>500</v>
      </c>
      <c r="G9" s="5">
        <v>1000</v>
      </c>
      <c r="H9" t="s">
        <v>8</v>
      </c>
      <c r="L9" t="s">
        <v>13</v>
      </c>
    </row>
    <row r="10" spans="2:12" x14ac:dyDescent="0.25">
      <c r="B10" s="5">
        <v>5</v>
      </c>
      <c r="C10" s="1">
        <v>23</v>
      </c>
      <c r="D10" s="1">
        <v>15</v>
      </c>
      <c r="E10" s="1">
        <v>2</v>
      </c>
      <c r="F10" s="1">
        <v>0</v>
      </c>
      <c r="G10" s="2">
        <v>0</v>
      </c>
      <c r="H10">
        <f>SUM(C10:G10)</f>
        <v>40</v>
      </c>
      <c r="I10" s="5">
        <v>5</v>
      </c>
      <c r="J10">
        <f>I10*H10</f>
        <v>200</v>
      </c>
      <c r="L10">
        <f>I10-$J$15</f>
        <v>-3.1664265927977837</v>
      </c>
    </row>
    <row r="11" spans="2:12" x14ac:dyDescent="0.25">
      <c r="B11" s="5">
        <v>7</v>
      </c>
      <c r="C11" s="1">
        <v>19</v>
      </c>
      <c r="D11" s="1">
        <v>26</v>
      </c>
      <c r="E11" s="1">
        <v>12</v>
      </c>
      <c r="F11" s="1">
        <v>7</v>
      </c>
      <c r="G11" s="2">
        <v>1</v>
      </c>
      <c r="H11">
        <f>SUM(C11:G11)</f>
        <v>65</v>
      </c>
      <c r="I11" s="5">
        <v>7</v>
      </c>
      <c r="J11">
        <f>I11*H11</f>
        <v>455</v>
      </c>
      <c r="L11">
        <f>I11-$J$15</f>
        <v>-1.1664265927977837</v>
      </c>
    </row>
    <row r="12" spans="2:12" x14ac:dyDescent="0.25">
      <c r="B12" s="5">
        <v>8.5</v>
      </c>
      <c r="C12" s="1">
        <v>13</v>
      </c>
      <c r="D12" s="1">
        <v>21</v>
      </c>
      <c r="E12" s="1">
        <v>35</v>
      </c>
      <c r="F12" s="1">
        <v>22</v>
      </c>
      <c r="G12" s="2">
        <v>14</v>
      </c>
      <c r="H12">
        <f>SUM(C12:G12)</f>
        <v>105</v>
      </c>
      <c r="I12" s="5">
        <v>8.5</v>
      </c>
      <c r="J12">
        <f>I12*H12</f>
        <v>892.5</v>
      </c>
      <c r="L12">
        <f>I12-$J$15</f>
        <v>0.33357340720221629</v>
      </c>
    </row>
    <row r="13" spans="2:12" x14ac:dyDescent="0.25">
      <c r="B13" s="5">
        <v>9</v>
      </c>
      <c r="C13" s="1">
        <v>6</v>
      </c>
      <c r="D13" s="1">
        <v>15</v>
      </c>
      <c r="E13" s="1">
        <v>24</v>
      </c>
      <c r="F13" s="1">
        <v>30</v>
      </c>
      <c r="G13" s="2">
        <v>34</v>
      </c>
      <c r="H13">
        <f>SUM(C13:G13)</f>
        <v>109</v>
      </c>
      <c r="I13" s="5">
        <v>9</v>
      </c>
      <c r="J13">
        <f>I13*H13</f>
        <v>981</v>
      </c>
      <c r="L13">
        <f>I13-$J$15</f>
        <v>0.83357340720221629</v>
      </c>
    </row>
    <row r="14" spans="2:12" x14ac:dyDescent="0.25">
      <c r="B14" s="5">
        <v>9.99</v>
      </c>
      <c r="C14" s="3">
        <v>1</v>
      </c>
      <c r="D14" s="3">
        <v>3</v>
      </c>
      <c r="E14" s="3">
        <v>9</v>
      </c>
      <c r="F14" s="3">
        <v>24</v>
      </c>
      <c r="G14" s="4">
        <v>5</v>
      </c>
      <c r="H14">
        <f>SUM(C14:G14)</f>
        <v>42</v>
      </c>
      <c r="I14" s="5">
        <v>9.99</v>
      </c>
      <c r="J14">
        <f>I14*H14</f>
        <v>419.58</v>
      </c>
      <c r="L14">
        <f>I14-$J$15</f>
        <v>1.8235734072022165</v>
      </c>
    </row>
    <row r="15" spans="2:12" x14ac:dyDescent="0.25">
      <c r="B15" t="s">
        <v>7</v>
      </c>
      <c r="C15">
        <f>SUM(C10:C14)</f>
        <v>62</v>
      </c>
      <c r="D15">
        <f>SUM(D10:D14)</f>
        <v>80</v>
      </c>
      <c r="E15">
        <f>SUM(E10:E14)</f>
        <v>82</v>
      </c>
      <c r="F15">
        <f>SUM(F10:F14)</f>
        <v>83</v>
      </c>
      <c r="G15">
        <f>SUM(G10:G14)</f>
        <v>54</v>
      </c>
      <c r="H15" s="6">
        <f>SUM(C10:G14)</f>
        <v>361</v>
      </c>
      <c r="J15">
        <f>SUM(J10:J14)/H15</f>
        <v>8.1664265927977837</v>
      </c>
      <c r="K15" t="s">
        <v>10</v>
      </c>
    </row>
    <row r="16" spans="2:12" x14ac:dyDescent="0.25">
      <c r="C16" s="5">
        <v>20</v>
      </c>
      <c r="D16" s="5">
        <v>100</v>
      </c>
      <c r="E16" s="5">
        <v>250</v>
      </c>
      <c r="F16" s="5">
        <v>500</v>
      </c>
      <c r="G16" s="5">
        <v>1000</v>
      </c>
    </row>
    <row r="17" spans="2:8" x14ac:dyDescent="0.25">
      <c r="B17" t="s">
        <v>9</v>
      </c>
      <c r="C17">
        <f>C16*C15</f>
        <v>1240</v>
      </c>
      <c r="D17">
        <f>D16*D15</f>
        <v>8000</v>
      </c>
      <c r="E17">
        <f>E16*E15</f>
        <v>20500</v>
      </c>
      <c r="F17">
        <f>F16*F15</f>
        <v>41500</v>
      </c>
      <c r="G17">
        <f>G16*G15</f>
        <v>54000</v>
      </c>
      <c r="H17">
        <f>SUM(C17:G17)/H15</f>
        <v>346.92520775623268</v>
      </c>
    </row>
    <row r="18" spans="2:8" x14ac:dyDescent="0.25">
      <c r="H18" t="s">
        <v>11</v>
      </c>
    </row>
    <row r="19" spans="2:8" x14ac:dyDescent="0.25">
      <c r="B19" t="s">
        <v>12</v>
      </c>
      <c r="C19">
        <f>C16-$H$17</f>
        <v>-326.92520775623268</v>
      </c>
      <c r="D19">
        <f>D16-$H$17</f>
        <v>-246.92520775623268</v>
      </c>
      <c r="E19">
        <f>E16-$H$17</f>
        <v>-96.92520775623268</v>
      </c>
      <c r="F19">
        <f>F16-$H$17</f>
        <v>153.07479224376732</v>
      </c>
      <c r="G19">
        <f>G16-$H$17</f>
        <v>653.07479224376732</v>
      </c>
    </row>
    <row r="22" spans="2:8" x14ac:dyDescent="0.25">
      <c r="C22" s="1">
        <f t="shared" ref="C22:G26" si="0">C10*C$19*$L10</f>
        <v>23809.247448991337</v>
      </c>
      <c r="D22" s="1">
        <f t="shared" si="0"/>
        <v>11728.05816407179</v>
      </c>
      <c r="E22" s="1">
        <f t="shared" si="0"/>
        <v>613.81311070357037</v>
      </c>
      <c r="F22" s="1">
        <f t="shared" si="0"/>
        <v>0</v>
      </c>
      <c r="G22" s="1">
        <f t="shared" si="0"/>
        <v>0</v>
      </c>
    </row>
    <row r="23" spans="2:8" x14ac:dyDescent="0.25">
      <c r="C23" s="1">
        <f t="shared" si="0"/>
        <v>7245.3508674733912</v>
      </c>
      <c r="D23" s="1">
        <f t="shared" si="0"/>
        <v>7488.5233477336715</v>
      </c>
      <c r="E23" s="1">
        <f t="shared" si="0"/>
        <v>1356.6736780718377</v>
      </c>
      <c r="F23" s="1">
        <f t="shared" si="0"/>
        <v>-1249.8535585208831</v>
      </c>
      <c r="G23" s="1">
        <f t="shared" si="0"/>
        <v>-761.76380475901794</v>
      </c>
    </row>
    <row r="24" spans="2:8" x14ac:dyDescent="0.25">
      <c r="C24" s="1">
        <f t="shared" si="0"/>
        <v>-1417.6962208700065</v>
      </c>
      <c r="D24" s="1">
        <f t="shared" si="0"/>
        <v>-1729.7213403825949</v>
      </c>
      <c r="E24" s="1">
        <f t="shared" si="0"/>
        <v>-1131.6085128260224</v>
      </c>
      <c r="F24" s="1">
        <f t="shared" si="0"/>
        <v>1123.356960121547</v>
      </c>
      <c r="G24" s="1">
        <f t="shared" si="0"/>
        <v>3049.8773704928617</v>
      </c>
    </row>
    <row r="25" spans="2:8" x14ac:dyDescent="0.25">
      <c r="C25" s="1">
        <f t="shared" si="0"/>
        <v>-1635.0969559779319</v>
      </c>
      <c r="D25" s="1">
        <f t="shared" si="0"/>
        <v>-3087.4543013021698</v>
      </c>
      <c r="E25" s="1">
        <f t="shared" si="0"/>
        <v>-1939.0626161554933</v>
      </c>
      <c r="F25" s="1">
        <f t="shared" si="0"/>
        <v>3827.9722838222556</v>
      </c>
      <c r="G25" s="1">
        <f t="shared" si="0"/>
        <v>18509.116510769567</v>
      </c>
    </row>
    <row r="26" spans="2:8" x14ac:dyDescent="0.25">
      <c r="C26" s="1">
        <f t="shared" si="0"/>
        <v>-596.1721150083257</v>
      </c>
      <c r="D26" s="1">
        <f t="shared" si="0"/>
        <v>-1350.8587272964453</v>
      </c>
      <c r="E26" s="1">
        <f t="shared" si="0"/>
        <v>-1590.7520821663434</v>
      </c>
      <c r="F26" s="1">
        <f t="shared" si="0"/>
        <v>6699.4348907697167</v>
      </c>
      <c r="G26" s="1">
        <f t="shared" si="0"/>
        <v>5954.6491202492316</v>
      </c>
    </row>
    <row r="27" spans="2:8" x14ac:dyDescent="0.25">
      <c r="H27">
        <f>SUM(C22:G26)</f>
        <v>74916.03351800557</v>
      </c>
    </row>
    <row r="28" spans="2:8" x14ac:dyDescent="0.25">
      <c r="G28" s="7" t="s">
        <v>14</v>
      </c>
      <c r="H28" s="6">
        <f>H27/361</f>
        <v>207.52363855403206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abSelected="1" topLeftCell="B1" zoomScaleNormal="100" workbookViewId="0">
      <selection activeCell="E1" sqref="E1"/>
    </sheetView>
  </sheetViews>
  <sheetFormatPr baseColWidth="10" defaultRowHeight="15" x14ac:dyDescent="0.25"/>
  <sheetData>
    <row r="2" spans="1:16" ht="15.75" thickBot="1" x14ac:dyDescent="0.3"/>
    <row r="3" spans="1:16" x14ac:dyDescent="0.25">
      <c r="A3" s="8" t="s">
        <v>15</v>
      </c>
      <c r="B3" s="9" t="s">
        <v>16</v>
      </c>
      <c r="C3" s="10" t="s">
        <v>17</v>
      </c>
      <c r="E3" s="10" t="s">
        <v>17</v>
      </c>
      <c r="N3" t="s">
        <v>17</v>
      </c>
      <c r="P3" t="s">
        <v>23</v>
      </c>
    </row>
    <row r="4" spans="1:16" x14ac:dyDescent="0.25">
      <c r="A4" s="15">
        <v>1992</v>
      </c>
      <c r="B4" s="11">
        <v>2139928</v>
      </c>
      <c r="C4" s="12">
        <v>38.75</v>
      </c>
      <c r="D4" s="15">
        <v>1992</v>
      </c>
      <c r="E4" s="12">
        <v>38.75</v>
      </c>
      <c r="N4">
        <v>38.75</v>
      </c>
      <c r="O4">
        <v>1992</v>
      </c>
      <c r="P4">
        <f>O4*$N$37+$N$38</f>
        <v>16.49275568181838</v>
      </c>
    </row>
    <row r="5" spans="1:16" x14ac:dyDescent="0.25">
      <c r="A5" s="15">
        <f>A4+1</f>
        <v>1993</v>
      </c>
      <c r="B5" s="11">
        <v>2132475</v>
      </c>
      <c r="C5" s="12">
        <v>35.9</v>
      </c>
      <c r="D5" s="15">
        <f>D4+1</f>
        <v>1993</v>
      </c>
      <c r="E5" s="12">
        <v>35.9</v>
      </c>
      <c r="N5">
        <v>35.9</v>
      </c>
      <c r="O5">
        <v>1993</v>
      </c>
      <c r="P5">
        <f t="shared" ref="P5:P35" si="0">O5*$N$37+$N$38</f>
        <v>20.340249266861974</v>
      </c>
    </row>
    <row r="6" spans="1:16" x14ac:dyDescent="0.25">
      <c r="A6" s="15">
        <f t="shared" ref="A6:A35" si="1">A5+1</f>
        <v>1994</v>
      </c>
      <c r="B6" s="11">
        <v>2129856</v>
      </c>
      <c r="C6" s="12">
        <v>35.424999999999997</v>
      </c>
      <c r="D6" s="15">
        <f t="shared" ref="D6:D35" si="2">D5+1</f>
        <v>1994</v>
      </c>
      <c r="E6" s="12">
        <v>35.424999999999997</v>
      </c>
      <c r="N6">
        <v>35.424999999999997</v>
      </c>
      <c r="O6">
        <v>1994</v>
      </c>
      <c r="P6">
        <f t="shared" si="0"/>
        <v>24.187742851906478</v>
      </c>
    </row>
    <row r="7" spans="1:16" x14ac:dyDescent="0.25">
      <c r="A7" s="15">
        <f t="shared" si="1"/>
        <v>1995</v>
      </c>
      <c r="B7" s="11">
        <v>2120545</v>
      </c>
      <c r="C7" s="12">
        <v>33.1</v>
      </c>
      <c r="D7" s="15">
        <f t="shared" si="2"/>
        <v>1995</v>
      </c>
      <c r="E7" s="12">
        <v>33.1</v>
      </c>
      <c r="N7">
        <v>33.1</v>
      </c>
      <c r="O7">
        <v>1995</v>
      </c>
      <c r="P7">
        <f t="shared" si="0"/>
        <v>28.035236436950072</v>
      </c>
    </row>
    <row r="8" spans="1:16" x14ac:dyDescent="0.25">
      <c r="A8" s="15">
        <f t="shared" si="1"/>
        <v>1996</v>
      </c>
      <c r="B8" s="11">
        <v>2116512</v>
      </c>
      <c r="C8" s="12">
        <v>30.375</v>
      </c>
      <c r="D8" s="15">
        <f t="shared" si="2"/>
        <v>1996</v>
      </c>
      <c r="E8" s="12">
        <v>30.375</v>
      </c>
      <c r="N8">
        <v>30.375</v>
      </c>
      <c r="O8">
        <v>1996</v>
      </c>
      <c r="P8">
        <f t="shared" si="0"/>
        <v>31.882730021993666</v>
      </c>
    </row>
    <row r="9" spans="1:16" x14ac:dyDescent="0.25">
      <c r="A9" s="15">
        <f t="shared" si="1"/>
        <v>1997</v>
      </c>
      <c r="B9" s="11">
        <v>2110869</v>
      </c>
      <c r="C9" s="12">
        <v>28.65</v>
      </c>
      <c r="D9" s="15">
        <f t="shared" si="2"/>
        <v>1997</v>
      </c>
      <c r="E9" s="12">
        <v>28.65</v>
      </c>
      <c r="N9">
        <v>28.65</v>
      </c>
      <c r="O9">
        <v>1997</v>
      </c>
      <c r="P9">
        <f t="shared" si="0"/>
        <v>35.73022360703817</v>
      </c>
    </row>
    <row r="10" spans="1:16" x14ac:dyDescent="0.25">
      <c r="A10" s="15">
        <f t="shared" si="1"/>
        <v>1998</v>
      </c>
      <c r="B10" s="11">
        <v>2111315</v>
      </c>
      <c r="C10" s="12">
        <v>28.9</v>
      </c>
      <c r="D10" s="15">
        <f t="shared" si="2"/>
        <v>1998</v>
      </c>
      <c r="E10" s="12">
        <v>28.9</v>
      </c>
      <c r="N10">
        <v>28.9</v>
      </c>
      <c r="O10">
        <v>1998</v>
      </c>
      <c r="P10">
        <f t="shared" si="0"/>
        <v>39.577717192081764</v>
      </c>
    </row>
    <row r="11" spans="1:16" x14ac:dyDescent="0.25">
      <c r="A11" s="15">
        <f t="shared" si="1"/>
        <v>1999</v>
      </c>
      <c r="B11" s="11">
        <v>2123686</v>
      </c>
      <c r="C11" s="12">
        <v>31.75</v>
      </c>
      <c r="D11" s="15">
        <f t="shared" si="2"/>
        <v>1999</v>
      </c>
      <c r="E11" s="12">
        <v>31.75</v>
      </c>
      <c r="N11">
        <v>31.75</v>
      </c>
      <c r="O11">
        <v>1999</v>
      </c>
      <c r="P11">
        <f t="shared" si="0"/>
        <v>43.425210777126267</v>
      </c>
    </row>
    <row r="12" spans="1:16" x14ac:dyDescent="0.25">
      <c r="A12" s="15">
        <f t="shared" si="1"/>
        <v>2000</v>
      </c>
      <c r="B12" s="11">
        <v>2129731</v>
      </c>
      <c r="C12" s="12">
        <v>36.075000000000003</v>
      </c>
      <c r="D12" s="15">
        <f t="shared" si="2"/>
        <v>2000</v>
      </c>
      <c r="E12" s="12">
        <v>36.075000000000003</v>
      </c>
      <c r="N12">
        <v>36.075000000000003</v>
      </c>
      <c r="O12">
        <v>2000</v>
      </c>
      <c r="P12">
        <f t="shared" si="0"/>
        <v>47.272704362169861</v>
      </c>
    </row>
    <row r="13" spans="1:16" x14ac:dyDescent="0.25">
      <c r="A13" s="15">
        <f t="shared" si="1"/>
        <v>2001</v>
      </c>
      <c r="B13" s="11">
        <v>2137442</v>
      </c>
      <c r="C13" s="12">
        <v>39.424999999999997</v>
      </c>
      <c r="D13" s="15">
        <f t="shared" si="2"/>
        <v>2001</v>
      </c>
      <c r="E13" s="12">
        <v>39.424999999999997</v>
      </c>
      <c r="N13">
        <v>39.424999999999997</v>
      </c>
      <c r="O13">
        <v>2001</v>
      </c>
      <c r="P13">
        <f t="shared" si="0"/>
        <v>51.120197947214365</v>
      </c>
    </row>
    <row r="14" spans="1:16" x14ac:dyDescent="0.25">
      <c r="A14" s="15">
        <f t="shared" si="1"/>
        <v>2002</v>
      </c>
      <c r="B14" s="11">
        <v>2145472</v>
      </c>
      <c r="C14" s="12">
        <v>42.875</v>
      </c>
      <c r="D14" s="15">
        <f t="shared" si="2"/>
        <v>2002</v>
      </c>
      <c r="E14" s="12">
        <v>42.875</v>
      </c>
      <c r="N14">
        <v>42.875</v>
      </c>
      <c r="O14">
        <v>2002</v>
      </c>
      <c r="P14">
        <f t="shared" si="0"/>
        <v>54.967691532257959</v>
      </c>
    </row>
    <row r="15" spans="1:16" x14ac:dyDescent="0.25">
      <c r="A15" s="15">
        <f t="shared" si="1"/>
        <v>2003</v>
      </c>
      <c r="B15" s="11">
        <v>2154521</v>
      </c>
      <c r="C15" s="12">
        <v>48.3</v>
      </c>
      <c r="D15" s="15">
        <f t="shared" si="2"/>
        <v>2003</v>
      </c>
      <c r="E15" s="12">
        <v>48.3</v>
      </c>
      <c r="N15">
        <v>48.3</v>
      </c>
      <c r="O15">
        <v>2003</v>
      </c>
      <c r="P15">
        <f t="shared" si="0"/>
        <v>58.815185117301553</v>
      </c>
    </row>
    <row r="16" spans="1:16" x14ac:dyDescent="0.25">
      <c r="A16" s="15">
        <f t="shared" si="1"/>
        <v>2004</v>
      </c>
      <c r="B16" s="11">
        <v>2161932</v>
      </c>
      <c r="C16" s="12">
        <v>54.8</v>
      </c>
      <c r="D16" s="15">
        <f t="shared" si="2"/>
        <v>2004</v>
      </c>
      <c r="E16" s="12">
        <v>54.8</v>
      </c>
      <c r="N16">
        <v>54.8</v>
      </c>
      <c r="O16">
        <v>2004</v>
      </c>
      <c r="P16">
        <f t="shared" si="0"/>
        <v>62.662678702346057</v>
      </c>
    </row>
    <row r="17" spans="1:16" x14ac:dyDescent="0.25">
      <c r="A17" s="15">
        <f t="shared" si="1"/>
        <v>2005</v>
      </c>
      <c r="B17" s="11">
        <v>2172186</v>
      </c>
      <c r="C17" s="12">
        <v>62.625</v>
      </c>
      <c r="D17" s="15">
        <f t="shared" si="2"/>
        <v>2005</v>
      </c>
      <c r="E17" s="12">
        <v>62.625</v>
      </c>
      <c r="N17">
        <v>62.625</v>
      </c>
      <c r="O17">
        <v>2005</v>
      </c>
      <c r="P17">
        <f t="shared" si="0"/>
        <v>66.510172287389651</v>
      </c>
    </row>
    <row r="18" spans="1:16" x14ac:dyDescent="0.25">
      <c r="A18" s="15">
        <f t="shared" si="1"/>
        <v>2006</v>
      </c>
      <c r="B18" s="11">
        <v>2181371</v>
      </c>
      <c r="C18" s="12">
        <v>69.7</v>
      </c>
      <c r="D18" s="15">
        <f t="shared" si="2"/>
        <v>2006</v>
      </c>
      <c r="E18" s="12">
        <v>69.7</v>
      </c>
      <c r="N18">
        <v>69.7</v>
      </c>
      <c r="O18">
        <v>2006</v>
      </c>
      <c r="P18">
        <f t="shared" si="0"/>
        <v>70.357665872434154</v>
      </c>
    </row>
    <row r="19" spans="1:16" x14ac:dyDescent="0.25">
      <c r="A19" s="15">
        <f t="shared" si="1"/>
        <v>2007</v>
      </c>
      <c r="B19" s="11">
        <v>2193030</v>
      </c>
      <c r="C19" s="12">
        <v>76.224999999999994</v>
      </c>
      <c r="D19" s="15">
        <f t="shared" si="2"/>
        <v>2007</v>
      </c>
      <c r="E19" s="12">
        <v>76.224999999999994</v>
      </c>
      <c r="N19">
        <v>76.224999999999994</v>
      </c>
      <c r="O19">
        <v>2007</v>
      </c>
      <c r="P19">
        <f t="shared" si="0"/>
        <v>74.205159457477748</v>
      </c>
    </row>
    <row r="20" spans="1:16" x14ac:dyDescent="0.25">
      <c r="A20" s="15">
        <f t="shared" si="1"/>
        <v>2008</v>
      </c>
      <c r="B20" s="11">
        <v>2211297</v>
      </c>
      <c r="C20" s="12">
        <v>81.599999999999994</v>
      </c>
      <c r="D20" s="15">
        <f t="shared" si="2"/>
        <v>2008</v>
      </c>
      <c r="E20" s="12">
        <v>81.599999999999994</v>
      </c>
      <c r="N20">
        <v>81.599999999999994</v>
      </c>
      <c r="O20">
        <v>2008</v>
      </c>
      <c r="P20">
        <f t="shared" si="0"/>
        <v>78.052653042522252</v>
      </c>
    </row>
    <row r="21" spans="1:16" x14ac:dyDescent="0.25">
      <c r="A21" s="15">
        <f t="shared" si="1"/>
        <v>2009</v>
      </c>
      <c r="B21" s="11">
        <v>2234105</v>
      </c>
      <c r="C21" s="12">
        <v>77.474999999999994</v>
      </c>
      <c r="D21" s="15">
        <f t="shared" si="2"/>
        <v>2009</v>
      </c>
      <c r="E21" s="12">
        <v>77.474999999999994</v>
      </c>
      <c r="N21">
        <v>77.474999999999994</v>
      </c>
      <c r="O21">
        <v>2009</v>
      </c>
      <c r="P21">
        <f t="shared" si="0"/>
        <v>81.900146627565846</v>
      </c>
    </row>
    <row r="22" spans="1:16" x14ac:dyDescent="0.25">
      <c r="A22" s="15">
        <f t="shared" si="1"/>
        <v>2010</v>
      </c>
      <c r="B22" s="11">
        <v>2243833</v>
      </c>
      <c r="C22" s="12">
        <v>86.275000000000006</v>
      </c>
      <c r="D22" s="15">
        <f t="shared" si="2"/>
        <v>2010</v>
      </c>
      <c r="E22" s="12">
        <v>86.275000000000006</v>
      </c>
      <c r="N22">
        <v>86.275000000000006</v>
      </c>
      <c r="O22">
        <v>2010</v>
      </c>
      <c r="P22">
        <f t="shared" si="0"/>
        <v>85.747640212610349</v>
      </c>
    </row>
    <row r="23" spans="1:16" x14ac:dyDescent="0.25">
      <c r="A23" s="15">
        <f t="shared" si="1"/>
        <v>2011</v>
      </c>
      <c r="B23" s="11">
        <v>2249975</v>
      </c>
      <c r="C23" s="12">
        <v>102.45</v>
      </c>
      <c r="D23" s="15">
        <f t="shared" si="2"/>
        <v>2011</v>
      </c>
      <c r="E23" s="12">
        <v>102.45</v>
      </c>
      <c r="N23">
        <v>102.45</v>
      </c>
      <c r="O23">
        <v>2011</v>
      </c>
      <c r="P23">
        <f t="shared" si="0"/>
        <v>89.595133797653943</v>
      </c>
    </row>
    <row r="24" spans="1:16" x14ac:dyDescent="0.25">
      <c r="A24" s="15">
        <f t="shared" si="1"/>
        <v>2012</v>
      </c>
      <c r="B24" s="11">
        <v>2240621</v>
      </c>
      <c r="C24" s="12">
        <v>104.77500000000001</v>
      </c>
      <c r="D24" s="15">
        <f t="shared" si="2"/>
        <v>2012</v>
      </c>
      <c r="E24" s="12">
        <v>104.77500000000001</v>
      </c>
      <c r="N24">
        <v>104.77500000000001</v>
      </c>
      <c r="O24">
        <v>2012</v>
      </c>
      <c r="P24">
        <f t="shared" si="0"/>
        <v>93.442627382697538</v>
      </c>
    </row>
    <row r="25" spans="1:16" x14ac:dyDescent="0.25">
      <c r="A25" s="15">
        <f t="shared" si="1"/>
        <v>2013</v>
      </c>
      <c r="B25" s="11">
        <v>2229621</v>
      </c>
      <c r="C25" s="12">
        <v>103.52500000000001</v>
      </c>
      <c r="D25" s="15">
        <f t="shared" si="2"/>
        <v>2013</v>
      </c>
      <c r="E25" s="12">
        <v>103.52500000000001</v>
      </c>
      <c r="N25">
        <v>103.52500000000001</v>
      </c>
      <c r="O25">
        <v>2013</v>
      </c>
      <c r="P25">
        <f t="shared" si="0"/>
        <v>97.290120967742041</v>
      </c>
    </row>
    <row r="26" spans="1:16" x14ac:dyDescent="0.25">
      <c r="A26" s="15">
        <f t="shared" si="1"/>
        <v>2014</v>
      </c>
      <c r="B26" s="11">
        <v>2220445</v>
      </c>
      <c r="C26" s="12">
        <v>101.72500000000001</v>
      </c>
      <c r="D26" s="15">
        <f t="shared" si="2"/>
        <v>2014</v>
      </c>
      <c r="E26" s="12">
        <v>101.72500000000001</v>
      </c>
      <c r="N26">
        <v>101.72500000000001</v>
      </c>
      <c r="O26">
        <v>2014</v>
      </c>
      <c r="P26">
        <f t="shared" si="0"/>
        <v>101.13761455278564</v>
      </c>
    </row>
    <row r="27" spans="1:16" x14ac:dyDescent="0.25">
      <c r="A27" s="15">
        <f t="shared" si="1"/>
        <v>2015</v>
      </c>
      <c r="B27" s="11">
        <v>2206488</v>
      </c>
      <c r="C27" s="12">
        <v>100.075</v>
      </c>
      <c r="D27" s="15">
        <f t="shared" si="2"/>
        <v>2015</v>
      </c>
      <c r="E27" s="12">
        <v>100.075</v>
      </c>
      <c r="N27">
        <v>100.075</v>
      </c>
      <c r="O27">
        <v>2015</v>
      </c>
      <c r="P27">
        <f t="shared" si="0"/>
        <v>104.98510813783014</v>
      </c>
    </row>
    <row r="28" spans="1:16" x14ac:dyDescent="0.25">
      <c r="A28" s="15">
        <f t="shared" si="1"/>
        <v>2016</v>
      </c>
      <c r="B28" s="11">
        <v>2190327</v>
      </c>
      <c r="C28" s="12">
        <v>103.14999999999999</v>
      </c>
      <c r="D28" s="15">
        <f t="shared" si="2"/>
        <v>2016</v>
      </c>
      <c r="E28" s="12">
        <v>103.14999999999999</v>
      </c>
      <c r="N28">
        <v>103.14999999999999</v>
      </c>
      <c r="O28">
        <v>2016</v>
      </c>
      <c r="P28">
        <f t="shared" si="0"/>
        <v>108.83260172287373</v>
      </c>
    </row>
    <row r="29" spans="1:16" x14ac:dyDescent="0.25">
      <c r="A29" s="15">
        <f t="shared" si="1"/>
        <v>2017</v>
      </c>
      <c r="B29" s="11">
        <v>2187526</v>
      </c>
      <c r="C29" s="12">
        <v>110.575</v>
      </c>
      <c r="D29" s="15">
        <f t="shared" si="2"/>
        <v>2017</v>
      </c>
      <c r="E29" s="12">
        <v>110.575</v>
      </c>
      <c r="N29">
        <v>110.575</v>
      </c>
      <c r="O29">
        <v>2017</v>
      </c>
      <c r="P29">
        <f t="shared" si="0"/>
        <v>112.68009530791824</v>
      </c>
    </row>
    <row r="30" spans="1:16" x14ac:dyDescent="0.25">
      <c r="A30" s="15">
        <f t="shared" si="1"/>
        <v>2018</v>
      </c>
      <c r="B30" s="11">
        <v>2175601</v>
      </c>
      <c r="C30" s="12">
        <v>117.875</v>
      </c>
      <c r="D30" s="15">
        <f t="shared" si="2"/>
        <v>2018</v>
      </c>
      <c r="E30" s="12">
        <v>117.875</v>
      </c>
      <c r="N30">
        <v>117.875</v>
      </c>
      <c r="O30">
        <v>2018</v>
      </c>
      <c r="P30">
        <f t="shared" si="0"/>
        <v>116.52758889296183</v>
      </c>
    </row>
    <row r="31" spans="1:16" x14ac:dyDescent="0.25">
      <c r="A31" s="15">
        <f t="shared" si="1"/>
        <v>2019</v>
      </c>
      <c r="B31" s="11">
        <v>2165423</v>
      </c>
      <c r="C31" s="12">
        <v>125.77499999999999</v>
      </c>
      <c r="D31" s="15">
        <f t="shared" si="2"/>
        <v>2019</v>
      </c>
      <c r="E31" s="12">
        <v>125.77499999999999</v>
      </c>
      <c r="N31">
        <v>125.77499999999999</v>
      </c>
      <c r="O31">
        <v>2019</v>
      </c>
      <c r="P31">
        <f t="shared" si="0"/>
        <v>120.37508247800542</v>
      </c>
    </row>
    <row r="32" spans="1:16" x14ac:dyDescent="0.25">
      <c r="A32" s="15">
        <f t="shared" si="1"/>
        <v>2020</v>
      </c>
      <c r="B32" s="11">
        <v>2145906</v>
      </c>
      <c r="C32" s="12">
        <v>134.4</v>
      </c>
      <c r="D32" s="15">
        <f t="shared" si="2"/>
        <v>2020</v>
      </c>
      <c r="E32" s="12">
        <v>134.4</v>
      </c>
      <c r="N32">
        <v>134.4</v>
      </c>
      <c r="O32">
        <v>2020</v>
      </c>
      <c r="P32">
        <f t="shared" si="0"/>
        <v>124.22257606304993</v>
      </c>
    </row>
    <row r="33" spans="1:16" x14ac:dyDescent="0.25">
      <c r="A33" s="15">
        <f t="shared" si="1"/>
        <v>2021</v>
      </c>
      <c r="B33" s="11">
        <v>2133111</v>
      </c>
      <c r="C33" s="12">
        <v>134.1</v>
      </c>
      <c r="D33" s="15">
        <f t="shared" si="2"/>
        <v>2021</v>
      </c>
      <c r="E33" s="12">
        <v>134.1</v>
      </c>
      <c r="N33">
        <v>134.1</v>
      </c>
      <c r="O33">
        <v>2021</v>
      </c>
      <c r="P33">
        <f t="shared" si="0"/>
        <v>128.07006964809352</v>
      </c>
    </row>
    <row r="34" spans="1:16" x14ac:dyDescent="0.25">
      <c r="A34" s="15">
        <f t="shared" si="1"/>
        <v>2022</v>
      </c>
      <c r="B34" s="11">
        <v>2119682</v>
      </c>
      <c r="C34" s="12">
        <v>132.77500000000001</v>
      </c>
      <c r="D34" s="15">
        <f t="shared" si="2"/>
        <v>2022</v>
      </c>
      <c r="E34" s="12">
        <v>132.77500000000001</v>
      </c>
      <c r="N34">
        <v>132.77500000000001</v>
      </c>
      <c r="O34">
        <v>2022</v>
      </c>
      <c r="P34">
        <f t="shared" si="0"/>
        <v>131.91756323313803</v>
      </c>
    </row>
    <row r="35" spans="1:16" ht="15.75" thickBot="1" x14ac:dyDescent="0.3">
      <c r="A35" s="15">
        <f t="shared" si="1"/>
        <v>2023</v>
      </c>
      <c r="B35" s="13">
        <v>2104154</v>
      </c>
      <c r="C35" s="14">
        <v>126.69999999999999</v>
      </c>
      <c r="D35" s="15">
        <f t="shared" si="2"/>
        <v>2023</v>
      </c>
      <c r="E35" s="14">
        <v>126.69999999999999</v>
      </c>
      <c r="N35">
        <v>126.69999999999999</v>
      </c>
      <c r="O35">
        <v>2023</v>
      </c>
      <c r="P35">
        <f t="shared" si="0"/>
        <v>135.76505681818162</v>
      </c>
    </row>
    <row r="36" spans="1:16" x14ac:dyDescent="0.25">
      <c r="J36" t="s">
        <v>26</v>
      </c>
      <c r="M36" s="6" t="s">
        <v>21</v>
      </c>
      <c r="N36" s="6">
        <f>AVERAGE(N4:N35)</f>
        <v>76.128906250000014</v>
      </c>
      <c r="O36" s="6">
        <f>AVERAGE(O4:O35)</f>
        <v>2007.5</v>
      </c>
    </row>
    <row r="37" spans="1:16" x14ac:dyDescent="0.25">
      <c r="A37" s="6" t="s">
        <v>18</v>
      </c>
      <c r="B37" s="16">
        <f>CORREL(B4:B35,C4:C35)</f>
        <v>0.40869123035442545</v>
      </c>
      <c r="J37" t="s">
        <v>27</v>
      </c>
      <c r="M37" s="6" t="s">
        <v>20</v>
      </c>
      <c r="N37" s="6">
        <f>LINEST(N4:N35,O4:O35)</f>
        <v>3.8474935850439884</v>
      </c>
      <c r="O37" s="6"/>
    </row>
    <row r="38" spans="1:16" x14ac:dyDescent="0.25">
      <c r="A38" t="s">
        <v>19</v>
      </c>
      <c r="M38" s="6" t="s">
        <v>22</v>
      </c>
      <c r="N38" s="6">
        <f>N36-N37*O36</f>
        <v>-7647.7144657258068</v>
      </c>
      <c r="O38" s="6"/>
    </row>
    <row r="41" spans="1:16" ht="15.75" thickBot="1" x14ac:dyDescent="0.3"/>
    <row r="42" spans="1:16" ht="15.75" thickBot="1" x14ac:dyDescent="0.3">
      <c r="A42" s="20" t="s">
        <v>24</v>
      </c>
      <c r="B42" s="21"/>
      <c r="C42" s="21"/>
      <c r="D42" s="22"/>
    </row>
    <row r="43" spans="1:16" x14ac:dyDescent="0.25">
      <c r="A43" s="17">
        <v>1996</v>
      </c>
      <c r="B43" s="18">
        <v>2116512</v>
      </c>
      <c r="C43" s="19">
        <v>30.375</v>
      </c>
      <c r="D43" s="17">
        <v>1996</v>
      </c>
    </row>
    <row r="44" spans="1:16" x14ac:dyDescent="0.25">
      <c r="A44" s="15">
        <f t="shared" ref="A44:A59" si="3">A43+1</f>
        <v>1997</v>
      </c>
      <c r="B44" s="11">
        <v>2110869</v>
      </c>
      <c r="C44" s="12">
        <v>28.65</v>
      </c>
      <c r="D44" s="15">
        <f t="shared" ref="D44:D59" si="4">D43+1</f>
        <v>1997</v>
      </c>
    </row>
    <row r="45" spans="1:16" x14ac:dyDescent="0.25">
      <c r="A45" s="15">
        <f t="shared" si="3"/>
        <v>1998</v>
      </c>
      <c r="B45" s="11">
        <v>2111315</v>
      </c>
      <c r="C45" s="12">
        <v>28.9</v>
      </c>
      <c r="D45" s="15">
        <f t="shared" si="4"/>
        <v>1998</v>
      </c>
    </row>
    <row r="46" spans="1:16" x14ac:dyDescent="0.25">
      <c r="A46" s="15">
        <f t="shared" si="3"/>
        <v>1999</v>
      </c>
      <c r="B46" s="11">
        <v>2123686</v>
      </c>
      <c r="C46" s="12">
        <v>31.75</v>
      </c>
      <c r="D46" s="15">
        <f t="shared" si="4"/>
        <v>1999</v>
      </c>
    </row>
    <row r="47" spans="1:16" x14ac:dyDescent="0.25">
      <c r="A47" s="15">
        <f t="shared" si="3"/>
        <v>2000</v>
      </c>
      <c r="B47" s="11">
        <v>2129731</v>
      </c>
      <c r="C47" s="12">
        <v>36.075000000000003</v>
      </c>
      <c r="D47" s="15">
        <f t="shared" si="4"/>
        <v>2000</v>
      </c>
    </row>
    <row r="48" spans="1:16" x14ac:dyDescent="0.25">
      <c r="A48" s="15">
        <f t="shared" si="3"/>
        <v>2001</v>
      </c>
      <c r="B48" s="11">
        <v>2137442</v>
      </c>
      <c r="C48" s="12">
        <v>39.424999999999997</v>
      </c>
      <c r="D48" s="15">
        <f t="shared" si="4"/>
        <v>2001</v>
      </c>
    </row>
    <row r="49" spans="1:4" x14ac:dyDescent="0.25">
      <c r="A49" s="15">
        <f t="shared" si="3"/>
        <v>2002</v>
      </c>
      <c r="B49" s="11">
        <v>2145472</v>
      </c>
      <c r="C49" s="12">
        <v>42.875</v>
      </c>
      <c r="D49" s="15">
        <f t="shared" si="4"/>
        <v>2002</v>
      </c>
    </row>
    <row r="50" spans="1:4" x14ac:dyDescent="0.25">
      <c r="A50" s="15">
        <f t="shared" si="3"/>
        <v>2003</v>
      </c>
      <c r="B50" s="11">
        <v>2154521</v>
      </c>
      <c r="C50" s="12">
        <v>48.3</v>
      </c>
      <c r="D50" s="15">
        <f t="shared" si="4"/>
        <v>2003</v>
      </c>
    </row>
    <row r="51" spans="1:4" x14ac:dyDescent="0.25">
      <c r="A51" s="15">
        <f t="shared" si="3"/>
        <v>2004</v>
      </c>
      <c r="B51" s="11">
        <v>2161932</v>
      </c>
      <c r="C51" s="12">
        <v>54.8</v>
      </c>
      <c r="D51" s="15">
        <f t="shared" si="4"/>
        <v>2004</v>
      </c>
    </row>
    <row r="52" spans="1:4" x14ac:dyDescent="0.25">
      <c r="A52" s="15">
        <f t="shared" si="3"/>
        <v>2005</v>
      </c>
      <c r="B52" s="11">
        <v>2172186</v>
      </c>
      <c r="C52" s="12">
        <v>62.625</v>
      </c>
      <c r="D52" s="15">
        <f t="shared" si="4"/>
        <v>2005</v>
      </c>
    </row>
    <row r="53" spans="1:4" x14ac:dyDescent="0.25">
      <c r="A53" s="15">
        <f t="shared" si="3"/>
        <v>2006</v>
      </c>
      <c r="B53" s="11">
        <v>2181371</v>
      </c>
      <c r="C53" s="12">
        <v>69.7</v>
      </c>
      <c r="D53" s="15">
        <f t="shared" si="4"/>
        <v>2006</v>
      </c>
    </row>
    <row r="54" spans="1:4" x14ac:dyDescent="0.25">
      <c r="A54" s="15">
        <f t="shared" si="3"/>
        <v>2007</v>
      </c>
      <c r="B54" s="11">
        <v>2193030</v>
      </c>
      <c r="C54" s="12">
        <v>76.224999999999994</v>
      </c>
      <c r="D54" s="15">
        <f t="shared" si="4"/>
        <v>2007</v>
      </c>
    </row>
    <row r="55" spans="1:4" x14ac:dyDescent="0.25">
      <c r="A55" s="15">
        <f t="shared" si="3"/>
        <v>2008</v>
      </c>
      <c r="B55" s="11">
        <v>2211297</v>
      </c>
      <c r="C55" s="12">
        <v>81.599999999999994</v>
      </c>
      <c r="D55" s="15">
        <f t="shared" si="4"/>
        <v>2008</v>
      </c>
    </row>
    <row r="56" spans="1:4" x14ac:dyDescent="0.25">
      <c r="A56" s="15">
        <f t="shared" si="3"/>
        <v>2009</v>
      </c>
      <c r="B56" s="11">
        <v>2234105</v>
      </c>
      <c r="C56" s="12">
        <v>77.474999999999994</v>
      </c>
      <c r="D56" s="15">
        <f t="shared" si="4"/>
        <v>2009</v>
      </c>
    </row>
    <row r="57" spans="1:4" x14ac:dyDescent="0.25">
      <c r="A57" s="15">
        <f t="shared" si="3"/>
        <v>2010</v>
      </c>
      <c r="B57" s="11">
        <v>2243833</v>
      </c>
      <c r="C57" s="12">
        <v>86.275000000000006</v>
      </c>
      <c r="D57" s="15">
        <f t="shared" si="4"/>
        <v>2010</v>
      </c>
    </row>
    <row r="58" spans="1:4" x14ac:dyDescent="0.25">
      <c r="A58" s="15">
        <f t="shared" si="3"/>
        <v>2011</v>
      </c>
      <c r="B58" s="11">
        <v>2249975</v>
      </c>
      <c r="C58" s="12">
        <v>102.45</v>
      </c>
      <c r="D58" s="15">
        <f t="shared" si="4"/>
        <v>2011</v>
      </c>
    </row>
    <row r="59" spans="1:4" x14ac:dyDescent="0.25">
      <c r="A59" s="15">
        <f t="shared" si="3"/>
        <v>2012</v>
      </c>
      <c r="B59" s="11">
        <v>2240621</v>
      </c>
      <c r="C59" s="12">
        <v>104.77500000000001</v>
      </c>
      <c r="D59" s="15">
        <f t="shared" si="4"/>
        <v>2012</v>
      </c>
    </row>
    <row r="61" spans="1:4" ht="18.75" x14ac:dyDescent="0.3">
      <c r="A61" s="23" t="s">
        <v>25</v>
      </c>
      <c r="B61" s="24">
        <f>CORREL(B43:B59,C43:C59)</f>
        <v>0.97576091525644504</v>
      </c>
    </row>
  </sheetData>
  <sortState ref="A6:D37">
    <sortCondition ref="A6:A37"/>
  </sortState>
  <mergeCells count="1">
    <mergeCell ref="A42:D4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32"/>
  <sheetViews>
    <sheetView workbookViewId="0">
      <selection activeCell="B3" sqref="B3:B132"/>
    </sheetView>
  </sheetViews>
  <sheetFormatPr baseColWidth="10" defaultRowHeight="15" x14ac:dyDescent="0.25"/>
  <sheetData>
    <row r="3" spans="2:2" x14ac:dyDescent="0.25">
      <c r="B3">
        <v>119.1</v>
      </c>
    </row>
    <row r="4" spans="2:2" x14ac:dyDescent="0.25">
      <c r="B4">
        <v>120.1</v>
      </c>
    </row>
    <row r="5" spans="2:2" x14ac:dyDescent="0.25">
      <c r="B5">
        <v>123.1</v>
      </c>
    </row>
    <row r="6" spans="2:2" x14ac:dyDescent="0.25">
      <c r="B6">
        <v>125.7</v>
      </c>
    </row>
    <row r="7" spans="2:2" x14ac:dyDescent="0.25">
      <c r="B7">
        <v>127.6</v>
      </c>
    </row>
    <row r="8" spans="2:2" x14ac:dyDescent="0.25">
      <c r="B8">
        <v>130.4</v>
      </c>
    </row>
    <row r="9" spans="2:2" x14ac:dyDescent="0.25">
      <c r="B9">
        <v>132.1</v>
      </c>
    </row>
    <row r="10" spans="2:2" x14ac:dyDescent="0.25">
      <c r="B10">
        <v>132.80000000000001</v>
      </c>
    </row>
    <row r="11" spans="2:2" x14ac:dyDescent="0.25">
      <c r="B11">
        <v>133.1</v>
      </c>
    </row>
    <row r="12" spans="2:2" x14ac:dyDescent="0.25">
      <c r="B12">
        <v>133.1</v>
      </c>
    </row>
    <row r="13" spans="2:2" x14ac:dyDescent="0.25">
      <c r="B13">
        <v>133.1</v>
      </c>
    </row>
    <row r="14" spans="2:2" x14ac:dyDescent="0.25">
      <c r="B14">
        <v>134.30000000000001</v>
      </c>
    </row>
    <row r="15" spans="2:2" x14ac:dyDescent="0.25">
      <c r="B15">
        <v>134.19999999999999</v>
      </c>
    </row>
    <row r="16" spans="2:2" x14ac:dyDescent="0.25">
      <c r="B16">
        <v>134.80000000000001</v>
      </c>
    </row>
    <row r="17" spans="2:2" x14ac:dyDescent="0.25">
      <c r="B17">
        <v>136</v>
      </c>
    </row>
    <row r="18" spans="2:2" x14ac:dyDescent="0.25">
      <c r="B18">
        <v>134.80000000000001</v>
      </c>
    </row>
    <row r="19" spans="2:2" x14ac:dyDescent="0.25">
      <c r="B19">
        <v>134.5</v>
      </c>
    </row>
    <row r="20" spans="2:2" x14ac:dyDescent="0.25">
      <c r="B20">
        <v>132.30000000000001</v>
      </c>
    </row>
    <row r="21" spans="2:2" x14ac:dyDescent="0.25">
      <c r="B21">
        <v>129.1</v>
      </c>
    </row>
    <row r="22" spans="2:2" x14ac:dyDescent="0.25">
      <c r="B22">
        <v>126.4</v>
      </c>
    </row>
    <row r="23" spans="2:2" x14ac:dyDescent="0.25">
      <c r="B23">
        <v>124.9</v>
      </c>
    </row>
    <row r="24" spans="2:2" x14ac:dyDescent="0.25">
      <c r="B24">
        <v>122.7</v>
      </c>
    </row>
    <row r="25" spans="2:2" x14ac:dyDescent="0.25">
      <c r="B25">
        <v>120.6</v>
      </c>
    </row>
    <row r="26" spans="2:2" x14ac:dyDescent="0.25">
      <c r="B26">
        <v>118.8</v>
      </c>
    </row>
    <row r="27" spans="2:2" x14ac:dyDescent="0.25">
      <c r="B27">
        <v>117.1</v>
      </c>
    </row>
    <row r="28" spans="2:2" x14ac:dyDescent="0.25">
      <c r="B28">
        <v>115</v>
      </c>
    </row>
    <row r="29" spans="2:2" x14ac:dyDescent="0.25">
      <c r="B29">
        <v>114.2</v>
      </c>
    </row>
    <row r="30" spans="2:2" x14ac:dyDescent="0.25">
      <c r="B30">
        <v>111.8</v>
      </c>
    </row>
    <row r="31" spans="2:2" x14ac:dyDescent="0.25">
      <c r="B31">
        <v>109.5</v>
      </c>
    </row>
    <row r="32" spans="2:2" x14ac:dyDescent="0.25">
      <c r="B32">
        <v>106.8</v>
      </c>
    </row>
    <row r="33" spans="2:2" x14ac:dyDescent="0.25">
      <c r="B33">
        <v>105.1</v>
      </c>
    </row>
    <row r="34" spans="2:2" x14ac:dyDescent="0.25">
      <c r="B34">
        <v>103.7</v>
      </c>
    </row>
    <row r="35" spans="2:2" x14ac:dyDescent="0.25">
      <c r="B35">
        <v>102.6</v>
      </c>
    </row>
    <row r="36" spans="2:2" x14ac:dyDescent="0.25">
      <c r="B36">
        <v>101.2</v>
      </c>
    </row>
    <row r="37" spans="2:2" x14ac:dyDescent="0.25">
      <c r="B37">
        <v>100.8</v>
      </c>
    </row>
    <row r="38" spans="2:2" x14ac:dyDescent="0.25">
      <c r="B38">
        <v>100.1</v>
      </c>
    </row>
    <row r="39" spans="2:2" x14ac:dyDescent="0.25">
      <c r="B39">
        <v>99.6</v>
      </c>
    </row>
    <row r="40" spans="2:2" x14ac:dyDescent="0.25">
      <c r="B40">
        <v>99.8</v>
      </c>
    </row>
    <row r="41" spans="2:2" x14ac:dyDescent="0.25">
      <c r="B41">
        <v>100.4</v>
      </c>
    </row>
    <row r="42" spans="2:2" x14ac:dyDescent="0.25">
      <c r="B42">
        <v>101.2</v>
      </c>
    </row>
    <row r="43" spans="2:2" x14ac:dyDescent="0.25">
      <c r="B43">
        <v>102.6</v>
      </c>
    </row>
    <row r="44" spans="2:2" x14ac:dyDescent="0.25">
      <c r="B44">
        <v>102.7</v>
      </c>
    </row>
    <row r="45" spans="2:2" x14ac:dyDescent="0.25">
      <c r="B45">
        <v>102.8</v>
      </c>
    </row>
    <row r="46" spans="2:2" x14ac:dyDescent="0.25">
      <c r="B46">
        <v>103.2</v>
      </c>
    </row>
    <row r="47" spans="2:2" x14ac:dyDescent="0.25">
      <c r="B47">
        <v>103.6</v>
      </c>
    </row>
    <row r="48" spans="2:2" x14ac:dyDescent="0.25">
      <c r="B48">
        <v>104.5</v>
      </c>
    </row>
    <row r="49" spans="2:2" x14ac:dyDescent="0.25">
      <c r="B49">
        <v>104.3</v>
      </c>
    </row>
    <row r="50" spans="2:2" x14ac:dyDescent="0.25">
      <c r="B50">
        <v>105.3</v>
      </c>
    </row>
    <row r="51" spans="2:2" x14ac:dyDescent="0.25">
      <c r="B51">
        <v>105.4</v>
      </c>
    </row>
    <row r="52" spans="2:2" x14ac:dyDescent="0.25">
      <c r="B52">
        <v>104.1</v>
      </c>
    </row>
    <row r="53" spans="2:2" x14ac:dyDescent="0.25">
      <c r="B53">
        <v>105.3</v>
      </c>
    </row>
    <row r="54" spans="2:2" x14ac:dyDescent="0.25">
      <c r="B54">
        <v>104.5</v>
      </c>
    </row>
    <row r="55" spans="2:2" x14ac:dyDescent="0.25">
      <c r="B55">
        <v>102.7</v>
      </c>
    </row>
    <row r="56" spans="2:2" x14ac:dyDescent="0.25">
      <c r="B56">
        <v>97.3</v>
      </c>
    </row>
    <row r="57" spans="2:2" x14ac:dyDescent="0.25">
      <c r="B57">
        <v>92.2</v>
      </c>
    </row>
    <row r="58" spans="2:2" x14ac:dyDescent="0.25">
      <c r="B58">
        <v>87.5</v>
      </c>
    </row>
    <row r="59" spans="2:2" x14ac:dyDescent="0.25">
      <c r="B59">
        <v>84.3</v>
      </c>
    </row>
    <row r="60" spans="2:2" x14ac:dyDescent="0.25">
      <c r="B60">
        <v>81.099999999999994</v>
      </c>
    </row>
    <row r="61" spans="2:2" x14ac:dyDescent="0.25">
      <c r="B61">
        <v>78.099999999999994</v>
      </c>
    </row>
    <row r="62" spans="2:2" x14ac:dyDescent="0.25">
      <c r="B62">
        <v>76.7</v>
      </c>
    </row>
    <row r="63" spans="2:2" x14ac:dyDescent="0.25">
      <c r="B63">
        <v>76.2</v>
      </c>
    </row>
    <row r="64" spans="2:2" x14ac:dyDescent="0.25">
      <c r="B64">
        <v>78.900000000000006</v>
      </c>
    </row>
    <row r="65" spans="2:2" x14ac:dyDescent="0.25">
      <c r="B65">
        <v>81.2</v>
      </c>
    </row>
    <row r="66" spans="2:2" x14ac:dyDescent="0.25">
      <c r="B66">
        <v>82.4</v>
      </c>
    </row>
    <row r="67" spans="2:2" x14ac:dyDescent="0.25">
      <c r="B67">
        <v>82.2</v>
      </c>
    </row>
    <row r="68" spans="2:2" x14ac:dyDescent="0.25">
      <c r="B68">
        <v>80.599999999999994</v>
      </c>
    </row>
    <row r="69" spans="2:2" x14ac:dyDescent="0.25">
      <c r="B69">
        <v>79.400000000000006</v>
      </c>
    </row>
    <row r="70" spans="2:2" x14ac:dyDescent="0.25">
      <c r="B70">
        <v>76.900000000000006</v>
      </c>
    </row>
    <row r="71" spans="2:2" x14ac:dyDescent="0.25">
      <c r="B71">
        <v>75</v>
      </c>
    </row>
    <row r="72" spans="2:2" x14ac:dyDescent="0.25">
      <c r="B72">
        <v>73.599999999999994</v>
      </c>
    </row>
    <row r="73" spans="2:2" x14ac:dyDescent="0.25">
      <c r="B73">
        <v>71.900000000000006</v>
      </c>
    </row>
    <row r="74" spans="2:2" x14ac:dyDescent="0.25">
      <c r="B74">
        <v>70.5</v>
      </c>
    </row>
    <row r="75" spans="2:2" x14ac:dyDescent="0.25">
      <c r="B75">
        <v>69.099999999999994</v>
      </c>
    </row>
    <row r="76" spans="2:2" x14ac:dyDescent="0.25">
      <c r="B76">
        <v>67.3</v>
      </c>
    </row>
    <row r="77" spans="2:2" x14ac:dyDescent="0.25">
      <c r="B77">
        <v>65.599999999999994</v>
      </c>
    </row>
    <row r="78" spans="2:2" x14ac:dyDescent="0.25">
      <c r="B78">
        <v>63.9</v>
      </c>
    </row>
    <row r="79" spans="2:2" x14ac:dyDescent="0.25">
      <c r="B79">
        <v>61.4</v>
      </c>
    </row>
    <row r="80" spans="2:2" x14ac:dyDescent="0.25">
      <c r="B80">
        <v>59.6</v>
      </c>
    </row>
    <row r="81" spans="2:2" x14ac:dyDescent="0.25">
      <c r="B81">
        <v>57.6</v>
      </c>
    </row>
    <row r="82" spans="2:2" x14ac:dyDescent="0.25">
      <c r="B82">
        <v>55.4</v>
      </c>
    </row>
    <row r="83" spans="2:2" x14ac:dyDescent="0.25">
      <c r="B83">
        <v>54.2</v>
      </c>
    </row>
    <row r="84" spans="2:2" x14ac:dyDescent="0.25">
      <c r="B84">
        <v>52</v>
      </c>
    </row>
    <row r="85" spans="2:2" x14ac:dyDescent="0.25">
      <c r="B85">
        <v>50.2</v>
      </c>
    </row>
    <row r="86" spans="2:2" x14ac:dyDescent="0.25">
      <c r="B86">
        <v>48.9</v>
      </c>
    </row>
    <row r="87" spans="2:2" x14ac:dyDescent="0.25">
      <c r="B87">
        <v>47.8</v>
      </c>
    </row>
    <row r="88" spans="2:2" x14ac:dyDescent="0.25">
      <c r="B88">
        <v>46.3</v>
      </c>
    </row>
    <row r="89" spans="2:2" x14ac:dyDescent="0.25">
      <c r="B89">
        <v>45</v>
      </c>
    </row>
    <row r="90" spans="2:2" x14ac:dyDescent="0.25">
      <c r="B90">
        <v>43.5</v>
      </c>
    </row>
    <row r="91" spans="2:2" x14ac:dyDescent="0.25">
      <c r="B91">
        <v>42</v>
      </c>
    </row>
    <row r="92" spans="2:2" x14ac:dyDescent="0.25">
      <c r="B92">
        <v>41</v>
      </c>
    </row>
    <row r="93" spans="2:2" x14ac:dyDescent="0.25">
      <c r="B93">
        <v>40.5</v>
      </c>
    </row>
    <row r="94" spans="2:2" x14ac:dyDescent="0.25">
      <c r="B94">
        <v>39.9</v>
      </c>
    </row>
    <row r="95" spans="2:2" x14ac:dyDescent="0.25">
      <c r="B95">
        <v>38.799999999999997</v>
      </c>
    </row>
    <row r="96" spans="2:2" x14ac:dyDescent="0.25">
      <c r="B96">
        <v>38.5</v>
      </c>
    </row>
    <row r="97" spans="2:2" x14ac:dyDescent="0.25">
      <c r="B97">
        <v>37.299999999999997</v>
      </c>
    </row>
    <row r="98" spans="2:2" x14ac:dyDescent="0.25">
      <c r="B98">
        <v>36.5</v>
      </c>
    </row>
    <row r="99" spans="2:2" x14ac:dyDescent="0.25">
      <c r="B99">
        <v>35.799999999999997</v>
      </c>
    </row>
    <row r="100" spans="2:2" x14ac:dyDescent="0.25">
      <c r="B100">
        <v>34.700000000000003</v>
      </c>
    </row>
    <row r="101" spans="2:2" x14ac:dyDescent="0.25">
      <c r="B101">
        <v>33.200000000000003</v>
      </c>
    </row>
    <row r="102" spans="2:2" x14ac:dyDescent="0.25">
      <c r="B102">
        <v>32.200000000000003</v>
      </c>
    </row>
    <row r="103" spans="2:2" x14ac:dyDescent="0.25">
      <c r="B103">
        <v>31</v>
      </c>
    </row>
    <row r="104" spans="2:2" x14ac:dyDescent="0.25">
      <c r="B104">
        <v>30.6</v>
      </c>
    </row>
    <row r="105" spans="2:2" x14ac:dyDescent="0.25">
      <c r="B105">
        <v>29.5</v>
      </c>
    </row>
    <row r="106" spans="2:2" x14ac:dyDescent="0.25">
      <c r="B106">
        <v>28.9</v>
      </c>
    </row>
    <row r="107" spans="2:2" x14ac:dyDescent="0.25">
      <c r="B107">
        <v>28.7</v>
      </c>
    </row>
    <row r="108" spans="2:2" x14ac:dyDescent="0.25">
      <c r="B108">
        <v>28.5</v>
      </c>
    </row>
    <row r="109" spans="2:2" x14ac:dyDescent="0.25">
      <c r="B109">
        <v>28.4</v>
      </c>
    </row>
    <row r="110" spans="2:2" x14ac:dyDescent="0.25">
      <c r="B110">
        <v>28.3</v>
      </c>
    </row>
    <row r="111" spans="2:2" x14ac:dyDescent="0.25">
      <c r="B111">
        <v>29</v>
      </c>
    </row>
    <row r="112" spans="2:2" x14ac:dyDescent="0.25">
      <c r="B112">
        <v>28.9</v>
      </c>
    </row>
    <row r="113" spans="2:2" x14ac:dyDescent="0.25">
      <c r="B113">
        <v>29.9</v>
      </c>
    </row>
    <row r="114" spans="2:2" x14ac:dyDescent="0.25">
      <c r="B114">
        <v>30.1</v>
      </c>
    </row>
    <row r="115" spans="2:2" x14ac:dyDescent="0.25">
      <c r="B115">
        <v>30.5</v>
      </c>
    </row>
    <row r="116" spans="2:2" x14ac:dyDescent="0.25">
      <c r="B116">
        <v>31</v>
      </c>
    </row>
    <row r="117" spans="2:2" x14ac:dyDescent="0.25">
      <c r="B117">
        <v>31.9</v>
      </c>
    </row>
    <row r="118" spans="2:2" x14ac:dyDescent="0.25">
      <c r="B118">
        <v>32.700000000000003</v>
      </c>
    </row>
    <row r="119" spans="2:2" x14ac:dyDescent="0.25">
      <c r="B119">
        <v>33.4</v>
      </c>
    </row>
    <row r="120" spans="2:2" x14ac:dyDescent="0.25">
      <c r="B120">
        <v>34.4</v>
      </c>
    </row>
    <row r="121" spans="2:2" x14ac:dyDescent="0.25">
      <c r="B121">
        <v>34.6</v>
      </c>
    </row>
    <row r="122" spans="2:2" x14ac:dyDescent="0.25">
      <c r="B122">
        <v>35.5</v>
      </c>
    </row>
    <row r="123" spans="2:2" x14ac:dyDescent="0.25">
      <c r="B123">
        <v>35.799999999999997</v>
      </c>
    </row>
    <row r="124" spans="2:2" x14ac:dyDescent="0.25">
      <c r="B124">
        <v>35.799999999999997</v>
      </c>
    </row>
    <row r="125" spans="2:2" x14ac:dyDescent="0.25">
      <c r="B125">
        <v>35.6</v>
      </c>
    </row>
    <row r="126" spans="2:2" x14ac:dyDescent="0.25">
      <c r="B126">
        <v>35.6</v>
      </c>
    </row>
    <row r="127" spans="2:2" x14ac:dyDescent="0.25">
      <c r="B127">
        <v>36</v>
      </c>
    </row>
    <row r="128" spans="2:2" x14ac:dyDescent="0.25">
      <c r="B128">
        <v>36.4</v>
      </c>
    </row>
    <row r="129" spans="2:2" x14ac:dyDescent="0.25">
      <c r="B129">
        <v>37.9</v>
      </c>
    </row>
    <row r="130" spans="2:2" x14ac:dyDescent="0.25">
      <c r="B130">
        <v>38.1</v>
      </c>
    </row>
    <row r="131" spans="2:2" x14ac:dyDescent="0.25">
      <c r="B131">
        <v>38.799999999999997</v>
      </c>
    </row>
    <row r="132" spans="2:2" x14ac:dyDescent="0.25">
      <c r="B132">
        <v>40.200000000000003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etude groupe 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2024-10-08T16:18:04Z</dcterms:modified>
</cp:coreProperties>
</file>