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23\Nextcloud\Année 2024-2025\Année 26-27\PC 26-27\DS\DS1\"/>
    </mc:Choice>
  </mc:AlternateContent>
  <xr:revisionPtr revIDLastSave="0" documentId="8_{CCB5BB31-38CC-4F98-BBBB-29E01A585FA5}" xr6:coauthVersionLast="47" xr6:coauthVersionMax="47" xr10:uidLastSave="{00000000-0000-0000-0000-000000000000}"/>
  <bookViews>
    <workbookView xWindow="-108" yWindow="-108" windowWidth="23256" windowHeight="12456" xr2:uid="{FF37958F-626E-4EBF-AC83-A6288749F360}"/>
  </bookViews>
  <sheets>
    <sheet name="Feuil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0" i="1" l="1"/>
  <c r="AD34" i="1"/>
  <c r="AD30" i="1"/>
  <c r="AD24" i="1"/>
  <c r="AD15" i="1"/>
  <c r="AD3" i="1"/>
  <c r="AF5" i="1"/>
  <c r="T58" i="1"/>
  <c r="L58" i="1"/>
  <c r="W58" i="1"/>
  <c r="M58" i="1"/>
  <c r="Z58" i="1"/>
  <c r="G58" i="1"/>
  <c r="Y58" i="1"/>
  <c r="AA58" i="1"/>
  <c r="N58" i="1"/>
  <c r="Q58" i="1"/>
  <c r="K58" i="1"/>
  <c r="X58" i="1"/>
  <c r="AB58" i="1"/>
  <c r="F58" i="1"/>
  <c r="J58" i="1"/>
  <c r="U58" i="1"/>
  <c r="H58" i="1"/>
  <c r="S58" i="1"/>
  <c r="P58" i="1"/>
  <c r="E58" i="1"/>
  <c r="O58" i="1"/>
  <c r="V58" i="1"/>
  <c r="R58" i="1"/>
  <c r="V15" i="1"/>
  <c r="S15" i="1"/>
  <c r="I40" i="1"/>
  <c r="I58" i="1"/>
  <c r="C40" i="1"/>
  <c r="R57" i="1"/>
  <c r="U57" i="1"/>
  <c r="H57" i="1"/>
  <c r="S57" i="1"/>
  <c r="P57" i="1"/>
  <c r="E57" i="1"/>
  <c r="O57" i="1"/>
  <c r="V57" i="1"/>
  <c r="T57" i="1"/>
  <c r="L57" i="1"/>
  <c r="W57" i="1"/>
  <c r="M57" i="1"/>
  <c r="Z57" i="1"/>
  <c r="G57" i="1"/>
  <c r="Y57" i="1"/>
  <c r="AA57" i="1"/>
  <c r="N57" i="1"/>
  <c r="Q57" i="1"/>
  <c r="K57" i="1"/>
  <c r="X57" i="1"/>
  <c r="AB57" i="1"/>
  <c r="F57" i="1"/>
  <c r="J57" i="1"/>
  <c r="I57" i="1"/>
  <c r="R40" i="1"/>
  <c r="U40" i="1"/>
  <c r="H40" i="1"/>
  <c r="S40" i="1"/>
  <c r="P40" i="1"/>
  <c r="E40" i="1"/>
  <c r="O40" i="1"/>
  <c r="V40" i="1"/>
  <c r="T40" i="1"/>
  <c r="L40" i="1"/>
  <c r="W40" i="1"/>
  <c r="M40" i="1"/>
  <c r="Z40" i="1"/>
  <c r="G40" i="1"/>
  <c r="Y40" i="1"/>
  <c r="AA40" i="1"/>
  <c r="N40" i="1"/>
  <c r="Q40" i="1"/>
  <c r="K40" i="1"/>
  <c r="X40" i="1"/>
  <c r="AB40" i="1"/>
  <c r="F40" i="1"/>
  <c r="J40" i="1"/>
  <c r="R34" i="1"/>
  <c r="U34" i="1"/>
  <c r="H34" i="1"/>
  <c r="S34" i="1"/>
  <c r="P34" i="1"/>
  <c r="E34" i="1"/>
  <c r="O34" i="1"/>
  <c r="V34" i="1"/>
  <c r="T34" i="1"/>
  <c r="L34" i="1"/>
  <c r="W34" i="1"/>
  <c r="M34" i="1"/>
  <c r="Z34" i="1"/>
  <c r="G34" i="1"/>
  <c r="Y34" i="1"/>
  <c r="AA34" i="1"/>
  <c r="N34" i="1"/>
  <c r="Q34" i="1"/>
  <c r="K34" i="1"/>
  <c r="X34" i="1"/>
  <c r="AB34" i="1"/>
  <c r="F34" i="1"/>
  <c r="J34" i="1"/>
  <c r="I34" i="1"/>
  <c r="R30" i="1"/>
  <c r="U30" i="1"/>
  <c r="H30" i="1"/>
  <c r="S30" i="1"/>
  <c r="P30" i="1"/>
  <c r="E30" i="1"/>
  <c r="O30" i="1"/>
  <c r="V30" i="1"/>
  <c r="T30" i="1"/>
  <c r="L30" i="1"/>
  <c r="W30" i="1"/>
  <c r="M30" i="1"/>
  <c r="Z30" i="1"/>
  <c r="G30" i="1"/>
  <c r="Y30" i="1"/>
  <c r="AA30" i="1"/>
  <c r="N30" i="1"/>
  <c r="Q30" i="1"/>
  <c r="K30" i="1"/>
  <c r="X30" i="1"/>
  <c r="AB30" i="1"/>
  <c r="F30" i="1"/>
  <c r="J30" i="1"/>
  <c r="I30" i="1"/>
  <c r="R24" i="1"/>
  <c r="U24" i="1"/>
  <c r="H24" i="1"/>
  <c r="S24" i="1"/>
  <c r="P24" i="1"/>
  <c r="E24" i="1"/>
  <c r="O24" i="1"/>
  <c r="V24" i="1"/>
  <c r="T24" i="1"/>
  <c r="L24" i="1"/>
  <c r="W24" i="1"/>
  <c r="M24" i="1"/>
  <c r="Z24" i="1"/>
  <c r="G24" i="1"/>
  <c r="Y24" i="1"/>
  <c r="AA24" i="1"/>
  <c r="N24" i="1"/>
  <c r="Q24" i="1"/>
  <c r="K24" i="1"/>
  <c r="X24" i="1"/>
  <c r="AB24" i="1"/>
  <c r="F24" i="1"/>
  <c r="J24" i="1"/>
  <c r="I24" i="1"/>
  <c r="R15" i="1"/>
  <c r="U15" i="1"/>
  <c r="H15" i="1"/>
  <c r="P15" i="1"/>
  <c r="E15" i="1"/>
  <c r="O15" i="1"/>
  <c r="T15" i="1"/>
  <c r="L15" i="1"/>
  <c r="W15" i="1"/>
  <c r="M15" i="1"/>
  <c r="Z15" i="1"/>
  <c r="G15" i="1"/>
  <c r="Y15" i="1"/>
  <c r="AA15" i="1"/>
  <c r="N15" i="1"/>
  <c r="Q15" i="1"/>
  <c r="K15" i="1"/>
  <c r="X15" i="1"/>
  <c r="AB15" i="1"/>
  <c r="F15" i="1"/>
  <c r="J15" i="1"/>
  <c r="I15" i="1"/>
  <c r="R3" i="1"/>
  <c r="U3" i="1"/>
  <c r="H3" i="1"/>
  <c r="S3" i="1"/>
  <c r="P3" i="1"/>
  <c r="E3" i="1"/>
  <c r="O3" i="1"/>
  <c r="V3" i="1"/>
  <c r="T3" i="1"/>
  <c r="L3" i="1"/>
  <c r="W3" i="1"/>
  <c r="M3" i="1"/>
  <c r="Z3" i="1"/>
  <c r="G3" i="1"/>
  <c r="Y3" i="1"/>
  <c r="AA3" i="1"/>
  <c r="N3" i="1"/>
  <c r="Q3" i="1"/>
  <c r="K3" i="1"/>
  <c r="X3" i="1"/>
  <c r="AB3" i="1"/>
  <c r="F3" i="1"/>
  <c r="J3" i="1"/>
  <c r="I3" i="1"/>
  <c r="C34" i="1"/>
  <c r="C30" i="1"/>
  <c r="C24" i="1"/>
  <c r="C15" i="1"/>
  <c r="C3" i="1"/>
  <c r="AF52" i="1"/>
  <c r="AF42" i="1"/>
  <c r="AF43" i="1"/>
  <c r="AF44" i="1"/>
  <c r="AF45" i="1"/>
  <c r="AF46" i="1"/>
  <c r="AF47" i="1"/>
  <c r="AF48" i="1"/>
  <c r="AF49" i="1"/>
  <c r="AF50" i="1"/>
  <c r="AF51" i="1"/>
  <c r="AF41" i="1"/>
  <c r="AF36" i="1"/>
  <c r="AF37" i="1"/>
  <c r="AF38" i="1"/>
  <c r="AF39" i="1"/>
  <c r="AF35" i="1"/>
  <c r="AF32" i="1"/>
  <c r="AF33" i="1"/>
  <c r="AF31" i="1"/>
  <c r="AF26" i="1"/>
  <c r="AF27" i="1"/>
  <c r="AF28" i="1"/>
  <c r="AF29" i="1"/>
  <c r="AF25" i="1"/>
  <c r="AF17" i="1"/>
  <c r="AF18" i="1"/>
  <c r="AF19" i="1"/>
  <c r="AF20" i="1"/>
  <c r="AF21" i="1"/>
  <c r="AF22" i="1"/>
  <c r="AF23" i="1"/>
  <c r="AF16" i="1"/>
  <c r="AF6" i="1"/>
  <c r="AF7" i="1"/>
  <c r="AF8" i="1"/>
  <c r="AF9" i="1"/>
  <c r="AF10" i="1"/>
  <c r="AF11" i="1"/>
  <c r="AF12" i="1"/>
  <c r="AF13" i="1"/>
  <c r="AF14" i="1"/>
  <c r="AF4" i="1"/>
  <c r="C59" i="1"/>
  <c r="R59" i="1" s="1"/>
  <c r="C53" i="1" l="1"/>
  <c r="E53" i="1"/>
  <c r="J53" i="1"/>
  <c r="J55" i="1" s="1"/>
  <c r="F53" i="1"/>
  <c r="F55" i="1" s="1"/>
  <c r="AB53" i="1"/>
  <c r="AB55" i="1" s="1"/>
  <c r="X53" i="1"/>
  <c r="X55" i="1" s="1"/>
  <c r="K53" i="1"/>
  <c r="K55" i="1" s="1"/>
  <c r="Q53" i="1"/>
  <c r="Q54" i="1" s="1"/>
  <c r="N53" i="1"/>
  <c r="N54" i="1" s="1"/>
  <c r="AA53" i="1"/>
  <c r="AA54" i="1" s="1"/>
  <c r="Y53" i="1"/>
  <c r="Y54" i="1" s="1"/>
  <c r="G53" i="1"/>
  <c r="G55" i="1" s="1"/>
  <c r="Z53" i="1"/>
  <c r="Z55" i="1" s="1"/>
  <c r="M53" i="1"/>
  <c r="M55" i="1" s="1"/>
  <c r="W53" i="1"/>
  <c r="W55" i="1" s="1"/>
  <c r="L53" i="1"/>
  <c r="L55" i="1" s="1"/>
  <c r="T53" i="1"/>
  <c r="T55" i="1" s="1"/>
  <c r="V53" i="1"/>
  <c r="V54" i="1" s="1"/>
  <c r="O53" i="1"/>
  <c r="O55" i="1" s="1"/>
  <c r="E55" i="1"/>
  <c r="P53" i="1"/>
  <c r="P54" i="1" s="1"/>
  <c r="S53" i="1"/>
  <c r="S54" i="1" s="1"/>
  <c r="H53" i="1"/>
  <c r="H55" i="1" s="1"/>
  <c r="R53" i="1"/>
  <c r="R55" i="1" s="1"/>
  <c r="AF24" i="1"/>
  <c r="AF34" i="1"/>
  <c r="AF3" i="1"/>
  <c r="AF15" i="1"/>
  <c r="U53" i="1"/>
  <c r="U54" i="1" s="1"/>
  <c r="AF30" i="1"/>
  <c r="I53" i="1"/>
  <c r="I55" i="1" s="1"/>
  <c r="AF40" i="1"/>
  <c r="I59" i="1"/>
  <c r="AA59" i="1"/>
  <c r="V59" i="1"/>
  <c r="J59" i="1"/>
  <c r="Y59" i="1"/>
  <c r="O59" i="1"/>
  <c r="F59" i="1"/>
  <c r="G59" i="1"/>
  <c r="E59" i="1"/>
  <c r="AB59" i="1"/>
  <c r="Z59" i="1"/>
  <c r="P59" i="1"/>
  <c r="X59" i="1"/>
  <c r="M59" i="1"/>
  <c r="S59" i="1"/>
  <c r="K59" i="1"/>
  <c r="W59" i="1"/>
  <c r="H59" i="1"/>
  <c r="Q59" i="1"/>
  <c r="L59" i="1"/>
  <c r="U59" i="1"/>
  <c r="N59" i="1"/>
  <c r="T59" i="1"/>
  <c r="O54" i="1" l="1"/>
  <c r="V55" i="1"/>
  <c r="J54" i="1"/>
  <c r="F54" i="1"/>
  <c r="AB54" i="1"/>
  <c r="X54" i="1"/>
  <c r="K54" i="1"/>
  <c r="Q55" i="1"/>
  <c r="N55" i="1"/>
  <c r="AA55" i="1"/>
  <c r="G54" i="1"/>
  <c r="Z54" i="1"/>
  <c r="M54" i="1"/>
  <c r="W54" i="1"/>
  <c r="L54" i="1"/>
  <c r="T54" i="1"/>
  <c r="E54" i="1"/>
  <c r="P55" i="1"/>
  <c r="S55" i="1"/>
  <c r="H54" i="1"/>
  <c r="R54" i="1"/>
  <c r="U55" i="1"/>
  <c r="I54" i="1"/>
  <c r="Y55" i="1"/>
  <c r="AE53" i="1"/>
  <c r="C67" i="1" l="1"/>
  <c r="F56" i="1"/>
  <c r="C74" i="1"/>
  <c r="C68" i="1"/>
  <c r="AE55" i="1"/>
  <c r="C70" i="1"/>
  <c r="C69" i="1"/>
  <c r="C80" i="1"/>
  <c r="C82" i="1"/>
  <c r="C72" i="1"/>
  <c r="C79" i="1"/>
  <c r="C76" i="1"/>
  <c r="C81" i="1"/>
  <c r="C83" i="1"/>
  <c r="C73" i="1"/>
  <c r="C71" i="1"/>
  <c r="C64" i="1"/>
  <c r="C66" i="1"/>
  <c r="C63" i="1"/>
  <c r="C75" i="1"/>
  <c r="C65" i="1"/>
  <c r="C77" i="1"/>
  <c r="C78" i="1"/>
  <c r="AE54" i="1"/>
  <c r="O56" i="1"/>
  <c r="G56" i="1"/>
  <c r="I56" i="1"/>
  <c r="R56" i="1"/>
  <c r="M56" i="1"/>
  <c r="Q56" i="1"/>
  <c r="N56" i="1"/>
  <c r="Z56" i="1"/>
  <c r="T56" i="1"/>
  <c r="Y56" i="1"/>
  <c r="J56" i="1"/>
  <c r="X56" i="1"/>
  <c r="E56" i="1"/>
  <c r="H56" i="1"/>
  <c r="K56" i="1"/>
  <c r="U56" i="1"/>
  <c r="P56" i="1"/>
  <c r="AB56" i="1"/>
  <c r="L56" i="1"/>
  <c r="V56" i="1"/>
  <c r="W56" i="1"/>
  <c r="S56" i="1"/>
  <c r="AA56" i="1"/>
  <c r="C85" i="1" l="1"/>
</calcChain>
</file>

<file path=xl/sharedStrings.xml><?xml version="1.0" encoding="utf-8"?>
<sst xmlns="http://schemas.openxmlformats.org/spreadsheetml/2006/main" count="250" uniqueCount="82">
  <si>
    <t>Nombre de points maximum</t>
  </si>
  <si>
    <t>Accessible</t>
  </si>
  <si>
    <t>X</t>
  </si>
  <si>
    <t>TOTAL</t>
  </si>
  <si>
    <t>Rang</t>
  </si>
  <si>
    <t>Ouverture</t>
  </si>
  <si>
    <t xml:space="preserve">Justesse </t>
  </si>
  <si>
    <t xml:space="preserve">Points accessibles </t>
  </si>
  <si>
    <t>Notes</t>
  </si>
  <si>
    <t>Effectifs</t>
  </si>
  <si>
    <t>Numéro de question</t>
  </si>
  <si>
    <t>Q1</t>
  </si>
  <si>
    <t>Q2.</t>
  </si>
  <si>
    <t>Q3.</t>
  </si>
  <si>
    <t>Q4.</t>
  </si>
  <si>
    <t>Q5.</t>
  </si>
  <si>
    <t>Q6.</t>
  </si>
  <si>
    <t>Q7.</t>
  </si>
  <si>
    <t>Q8.</t>
  </si>
  <si>
    <t>Q9.</t>
  </si>
  <si>
    <t>Q10.</t>
  </si>
  <si>
    <t>Q11.</t>
  </si>
  <si>
    <t>Bonus</t>
  </si>
  <si>
    <t xml:space="preserve">Partie A </t>
  </si>
  <si>
    <t>Partie B</t>
  </si>
  <si>
    <t>Partie C</t>
  </si>
  <si>
    <t>Partie D</t>
  </si>
  <si>
    <t>Partie E</t>
  </si>
  <si>
    <t>Partie F</t>
  </si>
  <si>
    <t>Note brute</t>
  </si>
  <si>
    <t>Numéro d'anonymat</t>
  </si>
  <si>
    <t>Eléments de réponse</t>
  </si>
  <si>
    <t>Résultat de la classe</t>
  </si>
  <si>
    <t>TOTAL points moyen</t>
  </si>
  <si>
    <t>Note brute moyenne</t>
  </si>
  <si>
    <t xml:space="preserve">Note finale </t>
  </si>
  <si>
    <t>Note finale moyenne</t>
  </si>
  <si>
    <t>n + l croissant (2) et cas égalité (2)</t>
  </si>
  <si>
    <t>Config Cr (4) e- valence (2) quadruplets (6*0,5)</t>
  </si>
  <si>
    <t xml:space="preserve">Hund (nom 1 énoncé 1) 4 électrons célib (2) </t>
  </si>
  <si>
    <t>Z = 106 (2) explication (3) instable (1)</t>
  </si>
  <si>
    <t>électron de cœur + difficile à arracher (2)</t>
  </si>
  <si>
    <r>
      <t>E = hc/</t>
    </r>
    <r>
      <rPr>
        <sz val="10"/>
        <color indexed="8"/>
        <rFont val="Calibri"/>
        <family val="2"/>
      </rPr>
      <t>λ</t>
    </r>
    <r>
      <rPr>
        <sz val="10"/>
        <color indexed="8"/>
        <rFont val="Franklin Gothic Book"/>
        <family val="2"/>
      </rPr>
      <t xml:space="preserve"> (2) 183 nm (2)</t>
    </r>
  </si>
  <si>
    <t>4s0 3d5 (2)</t>
  </si>
  <si>
    <t>halogènes (2) 17ème colonne (2) 2s, 2px, 2py, 2pz (4*1)</t>
  </si>
  <si>
    <t>F- et Cr6+ (2*1) justification (2)</t>
  </si>
  <si>
    <t>Cr(s) + 3 F2(g) = CrF6(s) (équation 1 + états physiques 1)</t>
  </si>
  <si>
    <t xml:space="preserve">Config H (1) et config F (1) </t>
  </si>
  <si>
    <t xml:space="preserve">F plus électronégatif (1), ses OA sont plus stables (1) </t>
  </si>
  <si>
    <t>OA proches en énergie (1), S≠0 (1), nOA --&gt; nOM (1), stab&lt; déstab (1)</t>
  </si>
  <si>
    <t>écart 1s et 2s trop grand (2), 1s avec 2pz (2)</t>
  </si>
  <si>
    <t>identif 2 OM σ (2) + 3 OM non liantes (2), liante/anti (2)</t>
  </si>
  <si>
    <t>représentation σ (2) et  σ* (2) et chaque OM nl (3*1)</t>
  </si>
  <si>
    <t xml:space="preserve">remplissage électrons (2) </t>
  </si>
  <si>
    <t xml:space="preserve">i = 1 (1) compatible Lewis (1) </t>
  </si>
  <si>
    <t>v = d[Cl2]/dt (2) v = k[SO2Cl2] (2)</t>
  </si>
  <si>
    <t>espèces radicalaires (1)</t>
  </si>
  <si>
    <t>intermédiaire très réactif (2)</t>
  </si>
  <si>
    <r>
      <t>expression v (2) AEQS sur Cl</t>
    </r>
    <r>
      <rPr>
        <sz val="9"/>
        <color indexed="8"/>
        <rFont val="Calibri"/>
        <family val="2"/>
      </rPr>
      <t xml:space="preserve">▪(2) et sur SO2Cl▪(2)  </t>
    </r>
    <r>
      <rPr>
        <sz val="9"/>
        <color indexed="8"/>
        <rFont val="Franklin Gothic Book"/>
        <family val="2"/>
      </rPr>
      <t xml:space="preserve">
expression [Cl▪] (4) et expression finale v (3) accord exp (1) </t>
    </r>
  </si>
  <si>
    <t>simplif v (3) et Ea = (Ea1 + Ea2 + Ea3 - Ea4)/2 (3)</t>
  </si>
  <si>
    <t>1 : Fe (1) 2 : Fe2+ (1) 3 : Fe3+ (1) 4 : Fe2O3 (1) justif (2)</t>
  </si>
  <si>
    <t>E° = 0,77V (2) Ks = 1,05,10^-86 (4) pente = -0,18 (2)</t>
  </si>
  <si>
    <t>tracé deux frontières de l'eau (2) fer attaqué par eau aérée et eau désaérée (2*1) domaines disjoints (2)</t>
  </si>
  <si>
    <t>oxydoréduction (1) car do varie (2)</t>
  </si>
  <si>
    <t xml:space="preserve">maille cubique (1) + sommets (1) + centre faces (1)
site O au centre (1) et milieu arête (1) site T (2) </t>
  </si>
  <si>
    <r>
      <t>r(Zr) + r(o) = a/2 (2) r(o)/r(Zr) = 0,41 (1)
2r = a√2/2 (1)
r(Zr) + r(T) = a</t>
    </r>
    <r>
      <rPr>
        <sz val="10"/>
        <color indexed="8"/>
        <rFont val="Calibri"/>
        <family val="2"/>
      </rPr>
      <t>√</t>
    </r>
    <r>
      <rPr>
        <sz val="10"/>
        <color indexed="8"/>
        <rFont val="Franklin Gothic Book"/>
        <family val="2"/>
      </rPr>
      <t>3/4 (2) et r(T)/r(Zr) = 0,22 (1)</t>
    </r>
  </si>
  <si>
    <t xml:space="preserve">8 H par maille (1) 4 Zr par maille (1) ZrH2 (1) </t>
  </si>
  <si>
    <t xml:space="preserve">C = 8M/(Na*a^3) (2) + expression finale (2) </t>
  </si>
  <si>
    <t>Structure J (2) de config (E) (2)</t>
  </si>
  <si>
    <t>Schéma exp (4) + précautions (4*1)</t>
  </si>
  <si>
    <t xml:space="preserve">Réaction a/b sur l'alcool (1) + équation associée (2) </t>
  </si>
  <si>
    <t>2 stéréoisomères de config (2)</t>
  </si>
  <si>
    <t xml:space="preserve">Structure G (4) </t>
  </si>
  <si>
    <t>Structure F (3), structure D (3) méca RMgX sur ald (6)</t>
  </si>
  <si>
    <t>Structure C (3) tosylate = bon groupe partant (4)</t>
  </si>
  <si>
    <t>Sn2 (2) + mécanisme (2)</t>
  </si>
  <si>
    <t>Structure B (3) et structure nérol (3)</t>
  </si>
  <si>
    <t xml:space="preserve">Méca a/b (2) et Sn2 (2) </t>
  </si>
  <si>
    <t>a/b (2), E (2), f.m (2), Add (2), a/b (2)</t>
  </si>
  <si>
    <t xml:space="preserve">min 45 points pour avoir 5, min 90 points pour avoir 10 </t>
  </si>
  <si>
    <t>4s1 3d5 (2)</t>
  </si>
  <si>
    <r>
      <t>expression v (2) AEQS sur Cl</t>
    </r>
    <r>
      <rPr>
        <sz val="9"/>
        <color indexed="8"/>
        <rFont val="Calibri"/>
        <family val="2"/>
      </rPr>
      <t xml:space="preserve">▪(2) et sur SO2Cl▪(2)  </t>
    </r>
    <r>
      <rPr>
        <sz val="9"/>
        <color indexed="8"/>
        <rFont val="Franklin Gothic Book"/>
        <family val="2"/>
      </rPr>
      <t xml:space="preserve">
expression [Cl▪] (4) et expression finale v (3) 
accord exp (1)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</si>
</sst>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Franklin Gothic Book"/>
      <family val="2"/>
    </font>
    <font>
      <sz val="10"/>
      <color indexed="8"/>
      <name val="Franklin Gothic Book"/>
      <family val="2"/>
    </font>
    <font>
      <sz val="10"/>
      <color indexed="8"/>
      <name val="Franklin Gothic Book"/>
      <family val="2"/>
    </font>
    <font>
      <b/>
      <sz val="10"/>
      <color rgb="FF000000"/>
      <name val="Comic Sans MS"/>
      <family val="4"/>
    </font>
    <font>
      <sz val="10"/>
      <color rgb="FF000000"/>
      <name val="Comic Sans MS"/>
      <family val="4"/>
    </font>
    <font>
      <sz val="11"/>
      <color rgb="FF000000"/>
      <name val="Comic Sans MS"/>
      <family val="4"/>
    </font>
    <font>
      <b/>
      <sz val="10"/>
      <color indexed="8"/>
      <name val="Franklin Gothic Book"/>
      <family val="2"/>
    </font>
    <font>
      <sz val="10"/>
      <color indexed="8"/>
      <name val="Calibri"/>
      <family val="2"/>
    </font>
    <font>
      <sz val="9"/>
      <color indexed="8"/>
      <name val="Franklin Gothic Book"/>
      <family val="2"/>
    </font>
    <font>
      <sz val="8"/>
      <color indexed="8"/>
      <name val="Franklin Gothic Book"/>
      <family val="2"/>
    </font>
    <font>
      <sz val="9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</patternFill>
    </fill>
    <fill>
      <patternFill patternType="solid">
        <fgColor rgb="FFC0C0C0"/>
        <bgColor rgb="FFC0C0C0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 style="medium">
        <color indexed="64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thin">
        <color indexed="23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5" fillId="4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9" fontId="0" fillId="0" borderId="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9" fontId="3" fillId="3" borderId="23" xfId="0" applyNumberFormat="1" applyFont="1" applyFill="1" applyBorder="1" applyAlignment="1">
      <alignment horizontal="center"/>
    </xf>
    <xf numFmtId="1" fontId="8" fillId="3" borderId="15" xfId="0" applyNumberFormat="1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164" fontId="8" fillId="3" borderId="17" xfId="0" applyNumberFormat="1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164" fontId="8" fillId="3" borderId="20" xfId="0" applyNumberFormat="1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9" fontId="8" fillId="3" borderId="25" xfId="0" applyNumberFormat="1" applyFont="1" applyFill="1" applyBorder="1" applyAlignment="1">
      <alignment horizontal="center"/>
    </xf>
    <xf numFmtId="9" fontId="3" fillId="3" borderId="26" xfId="0" applyNumberFormat="1" applyFont="1" applyFill="1" applyBorder="1" applyAlignment="1">
      <alignment horizontal="center"/>
    </xf>
    <xf numFmtId="9" fontId="3" fillId="3" borderId="27" xfId="0" applyNumberFormat="1" applyFont="1" applyFill="1" applyBorder="1" applyAlignment="1">
      <alignment horizontal="center"/>
    </xf>
    <xf numFmtId="9" fontId="3" fillId="3" borderId="26" xfId="0" applyNumberFormat="1" applyFont="1" applyFill="1" applyBorder="1" applyAlignment="1">
      <alignment horizontal="center" vertical="center"/>
    </xf>
    <xf numFmtId="9" fontId="3" fillId="3" borderId="27" xfId="0" applyNumberFormat="1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5">
    <dxf>
      <fill>
        <patternFill>
          <bgColor rgb="FF0AC6C6"/>
        </patternFill>
      </fill>
    </dxf>
    <dxf>
      <fill>
        <patternFill>
          <bgColor rgb="FFA21CB4"/>
        </patternFill>
      </fill>
    </dxf>
    <dxf>
      <fill>
        <patternFill patternType="solid">
          <bgColor rgb="FFEBF4FF"/>
        </patternFill>
      </fill>
    </dxf>
    <dxf>
      <fill>
        <patternFill patternType="solid">
          <bgColor rgb="FFEBF4FF"/>
        </patternFill>
      </fill>
    </dxf>
    <dxf>
      <fill>
        <patternFill patternType="solid">
          <bgColor rgb="FFEBF4FF"/>
        </patternFill>
      </fill>
    </dxf>
  </dxfs>
  <tableStyles count="0" defaultTableStyle="TableStyleMedium2" defaultPivotStyle="PivotStyleLight16"/>
  <colors>
    <mruColors>
      <color rgb="FF0AC6C6"/>
      <color rgb="FFA21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Répartition des notes :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numRef>
              <c:f>[1]Extraction_saisie_épreuve!$B$65:$B$85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Feuil1!$C$63:$C$83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5</c:v>
                </c:pt>
                <c:pt idx="9">
                  <c:v>4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07-43BA-8E60-05B200A0B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6349024"/>
        <c:axId val="2056348544"/>
        <c:axId val="0"/>
      </c:bar3DChart>
      <c:catAx>
        <c:axId val="2056349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56348544"/>
        <c:crosses val="autoZero"/>
        <c:auto val="1"/>
        <c:lblAlgn val="ctr"/>
        <c:lblOffset val="100"/>
        <c:noMultiLvlLbl val="0"/>
      </c:catAx>
      <c:valAx>
        <c:axId val="205634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5634902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Rang final en fonction du taux d'ouverture</a:t>
            </a:r>
            <a:r>
              <a:rPr lang="fr-FR" baseline="0"/>
              <a:t> :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571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Feuil1!$E$56:$AB$56</c:f>
              <c:numCache>
                <c:formatCode>General</c:formatCode>
                <c:ptCount val="24"/>
                <c:pt idx="0">
                  <c:v>15</c:v>
                </c:pt>
                <c:pt idx="1">
                  <c:v>14</c:v>
                </c:pt>
                <c:pt idx="2">
                  <c:v>24</c:v>
                </c:pt>
                <c:pt idx="3">
                  <c:v>10</c:v>
                </c:pt>
                <c:pt idx="4">
                  <c:v>19</c:v>
                </c:pt>
                <c:pt idx="5">
                  <c:v>4</c:v>
                </c:pt>
                <c:pt idx="6">
                  <c:v>7</c:v>
                </c:pt>
                <c:pt idx="7">
                  <c:v>11</c:v>
                </c:pt>
                <c:pt idx="8">
                  <c:v>3</c:v>
                </c:pt>
                <c:pt idx="9">
                  <c:v>6</c:v>
                </c:pt>
                <c:pt idx="10">
                  <c:v>21</c:v>
                </c:pt>
                <c:pt idx="11">
                  <c:v>2</c:v>
                </c:pt>
                <c:pt idx="12">
                  <c:v>20</c:v>
                </c:pt>
                <c:pt idx="13">
                  <c:v>8</c:v>
                </c:pt>
                <c:pt idx="14">
                  <c:v>4</c:v>
                </c:pt>
                <c:pt idx="15">
                  <c:v>1</c:v>
                </c:pt>
                <c:pt idx="16">
                  <c:v>15</c:v>
                </c:pt>
                <c:pt idx="17">
                  <c:v>22</c:v>
                </c:pt>
                <c:pt idx="18">
                  <c:v>17</c:v>
                </c:pt>
                <c:pt idx="19">
                  <c:v>17</c:v>
                </c:pt>
                <c:pt idx="20">
                  <c:v>12</c:v>
                </c:pt>
                <c:pt idx="21">
                  <c:v>23</c:v>
                </c:pt>
                <c:pt idx="22">
                  <c:v>13</c:v>
                </c:pt>
                <c:pt idx="23">
                  <c:v>9</c:v>
                </c:pt>
              </c:numCache>
            </c:numRef>
          </c:xVal>
          <c:yVal>
            <c:numRef>
              <c:f>Feuil1!$E$57:$AB$57</c:f>
              <c:numCache>
                <c:formatCode>0%</c:formatCode>
                <c:ptCount val="24"/>
                <c:pt idx="0">
                  <c:v>0.90697674418604646</c:v>
                </c:pt>
                <c:pt idx="1">
                  <c:v>0.81395348837209303</c:v>
                </c:pt>
                <c:pt idx="2">
                  <c:v>0.55813953488372092</c:v>
                </c:pt>
                <c:pt idx="3">
                  <c:v>0.79069767441860461</c:v>
                </c:pt>
                <c:pt idx="4">
                  <c:v>0.83720930232558144</c:v>
                </c:pt>
                <c:pt idx="5">
                  <c:v>0.93023255813953487</c:v>
                </c:pt>
                <c:pt idx="6">
                  <c:v>0.88372093023255816</c:v>
                </c:pt>
                <c:pt idx="7">
                  <c:v>0.76744186046511631</c:v>
                </c:pt>
                <c:pt idx="8">
                  <c:v>0.81395348837209303</c:v>
                </c:pt>
                <c:pt idx="9">
                  <c:v>0.76744186046511631</c:v>
                </c:pt>
                <c:pt idx="10">
                  <c:v>0.72093023255813948</c:v>
                </c:pt>
                <c:pt idx="11">
                  <c:v>0.90697674418604646</c:v>
                </c:pt>
                <c:pt idx="12">
                  <c:v>0.69767441860465118</c:v>
                </c:pt>
                <c:pt idx="13">
                  <c:v>0.79069767441860461</c:v>
                </c:pt>
                <c:pt idx="14">
                  <c:v>0.83720930232558144</c:v>
                </c:pt>
                <c:pt idx="15">
                  <c:v>0.81395348837209303</c:v>
                </c:pt>
                <c:pt idx="16">
                  <c:v>0.7441860465116279</c:v>
                </c:pt>
                <c:pt idx="17">
                  <c:v>0.60465116279069764</c:v>
                </c:pt>
                <c:pt idx="18">
                  <c:v>0.51162790697674421</c:v>
                </c:pt>
                <c:pt idx="19">
                  <c:v>0.93023255813953487</c:v>
                </c:pt>
                <c:pt idx="20">
                  <c:v>0.88372093023255816</c:v>
                </c:pt>
                <c:pt idx="21">
                  <c:v>0.51162790697674421</c:v>
                </c:pt>
                <c:pt idx="22">
                  <c:v>0.86046511627906974</c:v>
                </c:pt>
                <c:pt idx="23">
                  <c:v>0.93023255813953487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902-4222-91F6-208A82237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5190992"/>
        <c:axId val="2016083328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spPr>
                  <a:ln w="1905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1"/>
                      </a:solidFill>
                      <a:prstDash val="sysDot"/>
                    </a:ln>
                    <a:effectLst/>
                  </c:spPr>
                  <c:trendlineType val="linear"/>
                  <c:dispRSqr val="0"/>
                  <c:dispEq val="0"/>
                </c:trendline>
                <c:trendline>
                  <c:spPr>
                    <a:ln w="63500" cap="rnd">
                      <a:solidFill>
                        <a:srgbClr val="FF0000"/>
                      </a:solidFill>
                      <a:prstDash val="solid"/>
                    </a:ln>
                    <a:effectLst/>
                  </c:spPr>
                  <c:trendlineType val="linear"/>
                  <c:dispRSqr val="0"/>
                  <c:dispEq val="0"/>
                </c:trendline>
                <c:xVal>
                  <c:numRef>
                    <c:extLst>
                      <c:ext uri="{02D57815-91ED-43cb-92C2-25804820EDAC}">
                        <c15:formulaRef>
                          <c15:sqref>[1]Extraction_saisie_épreuve!$G$58:$LD$58</c15:sqref>
                        </c15:formulaRef>
                      </c:ext>
                    </c:extLst>
                    <c:numCache>
                      <c:formatCode>General</c:formatCode>
                      <c:ptCount val="310"/>
                      <c:pt idx="0">
                        <c:v>304</c:v>
                      </c:pt>
                      <c:pt idx="1">
                        <c:v>178</c:v>
                      </c:pt>
                      <c:pt idx="2">
                        <c:v>187</c:v>
                      </c:pt>
                      <c:pt idx="3">
                        <c:v>43</c:v>
                      </c:pt>
                      <c:pt idx="4">
                        <c:v>266</c:v>
                      </c:pt>
                      <c:pt idx="5">
                        <c:v>240</c:v>
                      </c:pt>
                      <c:pt idx="6">
                        <c:v>149</c:v>
                      </c:pt>
                      <c:pt idx="7">
                        <c:v>198</c:v>
                      </c:pt>
                      <c:pt idx="8">
                        <c:v>178</c:v>
                      </c:pt>
                      <c:pt idx="9">
                        <c:v>223</c:v>
                      </c:pt>
                      <c:pt idx="10">
                        <c:v>45</c:v>
                      </c:pt>
                      <c:pt idx="11">
                        <c:v>205</c:v>
                      </c:pt>
                      <c:pt idx="12">
                        <c:v>198</c:v>
                      </c:pt>
                      <c:pt idx="13">
                        <c:v>165</c:v>
                      </c:pt>
                      <c:pt idx="14">
                        <c:v>110</c:v>
                      </c:pt>
                      <c:pt idx="15">
                        <c:v>133</c:v>
                      </c:pt>
                      <c:pt idx="16">
                        <c:v>104</c:v>
                      </c:pt>
                      <c:pt idx="17">
                        <c:v>173</c:v>
                      </c:pt>
                      <c:pt idx="18">
                        <c:v>307</c:v>
                      </c:pt>
                      <c:pt idx="19">
                        <c:v>249</c:v>
                      </c:pt>
                      <c:pt idx="20">
                        <c:v>249</c:v>
                      </c:pt>
                      <c:pt idx="21">
                        <c:v>84</c:v>
                      </c:pt>
                      <c:pt idx="22">
                        <c:v>98</c:v>
                      </c:pt>
                      <c:pt idx="23">
                        <c:v>69</c:v>
                      </c:pt>
                      <c:pt idx="24">
                        <c:v>146</c:v>
                      </c:pt>
                      <c:pt idx="25">
                        <c:v>13</c:v>
                      </c:pt>
                      <c:pt idx="26">
                        <c:v>275</c:v>
                      </c:pt>
                      <c:pt idx="27">
                        <c:v>152</c:v>
                      </c:pt>
                      <c:pt idx="28">
                        <c:v>29</c:v>
                      </c:pt>
                      <c:pt idx="29">
                        <c:v>253</c:v>
                      </c:pt>
                      <c:pt idx="30">
                        <c:v>48</c:v>
                      </c:pt>
                      <c:pt idx="31">
                        <c:v>292</c:v>
                      </c:pt>
                      <c:pt idx="32">
                        <c:v>56</c:v>
                      </c:pt>
                      <c:pt idx="33">
                        <c:v>205</c:v>
                      </c:pt>
                      <c:pt idx="34">
                        <c:v>187</c:v>
                      </c:pt>
                      <c:pt idx="35">
                        <c:v>205</c:v>
                      </c:pt>
                      <c:pt idx="36">
                        <c:v>79</c:v>
                      </c:pt>
                      <c:pt idx="37">
                        <c:v>159</c:v>
                      </c:pt>
                      <c:pt idx="38">
                        <c:v>93</c:v>
                      </c:pt>
                      <c:pt idx="39">
                        <c:v>238</c:v>
                      </c:pt>
                      <c:pt idx="40">
                        <c:v>178</c:v>
                      </c:pt>
                      <c:pt idx="41">
                        <c:v>198</c:v>
                      </c:pt>
                      <c:pt idx="42">
                        <c:v>61</c:v>
                      </c:pt>
                      <c:pt idx="43">
                        <c:v>263</c:v>
                      </c:pt>
                      <c:pt idx="44">
                        <c:v>29</c:v>
                      </c:pt>
                      <c:pt idx="45">
                        <c:v>241</c:v>
                      </c:pt>
                      <c:pt idx="46">
                        <c:v>285</c:v>
                      </c:pt>
                      <c:pt idx="47">
                        <c:v>227</c:v>
                      </c:pt>
                      <c:pt idx="48">
                        <c:v>56</c:v>
                      </c:pt>
                      <c:pt idx="49">
                        <c:v>143</c:v>
                      </c:pt>
                      <c:pt idx="50">
                        <c:v>306</c:v>
                      </c:pt>
                      <c:pt idx="51">
                        <c:v>143</c:v>
                      </c:pt>
                      <c:pt idx="52">
                        <c:v>73</c:v>
                      </c:pt>
                      <c:pt idx="53">
                        <c:v>168</c:v>
                      </c:pt>
                      <c:pt idx="54">
                        <c:v>178</c:v>
                      </c:pt>
                      <c:pt idx="55">
                        <c:v>45</c:v>
                      </c:pt>
                      <c:pt idx="56">
                        <c:v>212</c:v>
                      </c:pt>
                      <c:pt idx="57">
                        <c:v>69</c:v>
                      </c:pt>
                      <c:pt idx="58">
                        <c:v>141</c:v>
                      </c:pt>
                      <c:pt idx="59">
                        <c:v>231</c:v>
                      </c:pt>
                      <c:pt idx="60">
                        <c:v>20</c:v>
                      </c:pt>
                      <c:pt idx="61">
                        <c:v>126</c:v>
                      </c:pt>
                      <c:pt idx="62">
                        <c:v>231</c:v>
                      </c:pt>
                      <c:pt idx="63">
                        <c:v>235</c:v>
                      </c:pt>
                      <c:pt idx="64">
                        <c:v>298</c:v>
                      </c:pt>
                      <c:pt idx="65">
                        <c:v>21</c:v>
                      </c:pt>
                      <c:pt idx="66">
                        <c:v>198</c:v>
                      </c:pt>
                      <c:pt idx="67">
                        <c:v>52</c:v>
                      </c:pt>
                      <c:pt idx="68">
                        <c:v>141</c:v>
                      </c:pt>
                      <c:pt idx="69">
                        <c:v>165</c:v>
                      </c:pt>
                      <c:pt idx="70">
                        <c:v>205</c:v>
                      </c:pt>
                      <c:pt idx="71">
                        <c:v>280</c:v>
                      </c:pt>
                      <c:pt idx="72">
                        <c:v>56</c:v>
                      </c:pt>
                      <c:pt idx="73">
                        <c:v>133</c:v>
                      </c:pt>
                      <c:pt idx="74">
                        <c:v>238</c:v>
                      </c:pt>
                      <c:pt idx="75">
                        <c:v>300</c:v>
                      </c:pt>
                      <c:pt idx="76">
                        <c:v>231</c:v>
                      </c:pt>
                      <c:pt idx="77">
                        <c:v>55</c:v>
                      </c:pt>
                      <c:pt idx="78">
                        <c:v>273</c:v>
                      </c:pt>
                      <c:pt idx="79">
                        <c:v>81</c:v>
                      </c:pt>
                      <c:pt idx="80">
                        <c:v>282</c:v>
                      </c:pt>
                      <c:pt idx="81">
                        <c:v>120</c:v>
                      </c:pt>
                      <c:pt idx="82">
                        <c:v>98</c:v>
                      </c:pt>
                      <c:pt idx="83">
                        <c:v>263</c:v>
                      </c:pt>
                      <c:pt idx="84">
                        <c:v>195</c:v>
                      </c:pt>
                      <c:pt idx="85">
                        <c:v>16</c:v>
                      </c:pt>
                      <c:pt idx="86">
                        <c:v>152</c:v>
                      </c:pt>
                      <c:pt idx="87">
                        <c:v>294</c:v>
                      </c:pt>
                      <c:pt idx="88">
                        <c:v>159</c:v>
                      </c:pt>
                      <c:pt idx="89">
                        <c:v>40</c:v>
                      </c:pt>
                      <c:pt idx="90">
                        <c:v>301</c:v>
                      </c:pt>
                      <c:pt idx="91">
                        <c:v>98</c:v>
                      </c:pt>
                      <c:pt idx="92">
                        <c:v>271</c:v>
                      </c:pt>
                      <c:pt idx="93">
                        <c:v>187</c:v>
                      </c:pt>
                      <c:pt idx="94">
                        <c:v>253</c:v>
                      </c:pt>
                      <c:pt idx="95">
                        <c:v>23</c:v>
                      </c:pt>
                      <c:pt idx="96">
                        <c:v>56</c:v>
                      </c:pt>
                      <c:pt idx="97">
                        <c:v>299</c:v>
                      </c:pt>
                      <c:pt idx="98">
                        <c:v>110</c:v>
                      </c:pt>
                      <c:pt idx="99">
                        <c:v>4</c:v>
                      </c:pt>
                      <c:pt idx="100">
                        <c:v>38</c:v>
                      </c:pt>
                      <c:pt idx="101">
                        <c:v>3</c:v>
                      </c:pt>
                      <c:pt idx="102">
                        <c:v>162</c:v>
                      </c:pt>
                      <c:pt idx="103">
                        <c:v>67</c:v>
                      </c:pt>
                      <c:pt idx="104">
                        <c:v>125</c:v>
                      </c:pt>
                      <c:pt idx="105">
                        <c:v>173</c:v>
                      </c:pt>
                      <c:pt idx="106">
                        <c:v>231</c:v>
                      </c:pt>
                      <c:pt idx="107">
                        <c:v>29</c:v>
                      </c:pt>
                      <c:pt idx="108">
                        <c:v>149</c:v>
                      </c:pt>
                      <c:pt idx="109">
                        <c:v>198</c:v>
                      </c:pt>
                      <c:pt idx="110">
                        <c:v>71</c:v>
                      </c:pt>
                      <c:pt idx="111">
                        <c:v>11</c:v>
                      </c:pt>
                      <c:pt idx="112">
                        <c:v>38</c:v>
                      </c:pt>
                      <c:pt idx="113">
                        <c:v>64</c:v>
                      </c:pt>
                      <c:pt idx="114">
                        <c:v>282</c:v>
                      </c:pt>
                      <c:pt idx="115">
                        <c:v>33</c:v>
                      </c:pt>
                      <c:pt idx="116">
                        <c:v>198</c:v>
                      </c:pt>
                      <c:pt idx="117">
                        <c:v>186</c:v>
                      </c:pt>
                      <c:pt idx="118">
                        <c:v>249</c:v>
                      </c:pt>
                      <c:pt idx="119">
                        <c:v>149</c:v>
                      </c:pt>
                      <c:pt idx="120">
                        <c:v>109</c:v>
                      </c:pt>
                      <c:pt idx="121">
                        <c:v>36</c:v>
                      </c:pt>
                      <c:pt idx="122">
                        <c:v>29</c:v>
                      </c:pt>
                      <c:pt idx="123">
                        <c:v>116</c:v>
                      </c:pt>
                      <c:pt idx="124">
                        <c:v>168</c:v>
                      </c:pt>
                      <c:pt idx="125">
                        <c:v>285</c:v>
                      </c:pt>
                      <c:pt idx="126">
                        <c:v>216</c:v>
                      </c:pt>
                      <c:pt idx="127">
                        <c:v>56</c:v>
                      </c:pt>
                      <c:pt idx="128">
                        <c:v>241</c:v>
                      </c:pt>
                      <c:pt idx="129">
                        <c:v>168</c:v>
                      </c:pt>
                      <c:pt idx="130">
                        <c:v>266</c:v>
                      </c:pt>
                      <c:pt idx="131">
                        <c:v>278</c:v>
                      </c:pt>
                      <c:pt idx="132">
                        <c:v>310</c:v>
                      </c:pt>
                      <c:pt idx="133">
                        <c:v>275</c:v>
                      </c:pt>
                      <c:pt idx="134">
                        <c:v>25</c:v>
                      </c:pt>
                      <c:pt idx="135">
                        <c:v>5</c:v>
                      </c:pt>
                      <c:pt idx="136">
                        <c:v>165</c:v>
                      </c:pt>
                      <c:pt idx="137">
                        <c:v>273</c:v>
                      </c:pt>
                      <c:pt idx="138">
                        <c:v>289</c:v>
                      </c:pt>
                      <c:pt idx="139">
                        <c:v>243</c:v>
                      </c:pt>
                      <c:pt idx="140">
                        <c:v>106</c:v>
                      </c:pt>
                      <c:pt idx="141">
                        <c:v>162</c:v>
                      </c:pt>
                      <c:pt idx="142">
                        <c:v>260</c:v>
                      </c:pt>
                      <c:pt idx="143">
                        <c:v>133</c:v>
                      </c:pt>
                      <c:pt idx="144">
                        <c:v>86</c:v>
                      </c:pt>
                      <c:pt idx="145">
                        <c:v>41</c:v>
                      </c:pt>
                      <c:pt idx="146">
                        <c:v>152</c:v>
                      </c:pt>
                      <c:pt idx="147">
                        <c:v>10</c:v>
                      </c:pt>
                      <c:pt idx="148">
                        <c:v>133</c:v>
                      </c:pt>
                      <c:pt idx="149">
                        <c:v>126</c:v>
                      </c:pt>
                      <c:pt idx="150">
                        <c:v>249</c:v>
                      </c:pt>
                      <c:pt idx="151">
                        <c:v>48</c:v>
                      </c:pt>
                      <c:pt idx="152">
                        <c:v>130</c:v>
                      </c:pt>
                      <c:pt idx="153">
                        <c:v>130</c:v>
                      </c:pt>
                      <c:pt idx="154">
                        <c:v>284</c:v>
                      </c:pt>
                      <c:pt idx="155">
                        <c:v>93</c:v>
                      </c:pt>
                      <c:pt idx="156">
                        <c:v>75</c:v>
                      </c:pt>
                      <c:pt idx="157">
                        <c:v>256</c:v>
                      </c:pt>
                      <c:pt idx="158">
                        <c:v>185</c:v>
                      </c:pt>
                      <c:pt idx="159">
                        <c:v>92</c:v>
                      </c:pt>
                      <c:pt idx="160">
                        <c:v>86</c:v>
                      </c:pt>
                      <c:pt idx="161">
                        <c:v>84</c:v>
                      </c:pt>
                      <c:pt idx="162">
                        <c:v>162</c:v>
                      </c:pt>
                      <c:pt idx="163">
                        <c:v>168</c:v>
                      </c:pt>
                      <c:pt idx="164">
                        <c:v>19</c:v>
                      </c:pt>
                      <c:pt idx="165">
                        <c:v>47</c:v>
                      </c:pt>
                      <c:pt idx="166">
                        <c:v>33</c:v>
                      </c:pt>
                      <c:pt idx="167">
                        <c:v>133</c:v>
                      </c:pt>
                      <c:pt idx="168">
                        <c:v>275</c:v>
                      </c:pt>
                      <c:pt idx="169">
                        <c:v>71</c:v>
                      </c:pt>
                      <c:pt idx="170">
                        <c:v>1</c:v>
                      </c:pt>
                      <c:pt idx="171">
                        <c:v>25</c:v>
                      </c:pt>
                      <c:pt idx="172">
                        <c:v>152</c:v>
                      </c:pt>
                      <c:pt idx="173">
                        <c:v>133</c:v>
                      </c:pt>
                      <c:pt idx="174">
                        <c:v>93</c:v>
                      </c:pt>
                      <c:pt idx="175">
                        <c:v>143</c:v>
                      </c:pt>
                      <c:pt idx="176">
                        <c:v>243</c:v>
                      </c:pt>
                      <c:pt idx="177">
                        <c:v>152</c:v>
                      </c:pt>
                      <c:pt idx="178">
                        <c:v>48</c:v>
                      </c:pt>
                      <c:pt idx="179">
                        <c:v>6</c:v>
                      </c:pt>
                      <c:pt idx="180">
                        <c:v>266</c:v>
                      </c:pt>
                      <c:pt idx="181">
                        <c:v>195</c:v>
                      </c:pt>
                      <c:pt idx="182">
                        <c:v>219</c:v>
                      </c:pt>
                      <c:pt idx="183">
                        <c:v>27</c:v>
                      </c:pt>
                      <c:pt idx="184">
                        <c:v>79</c:v>
                      </c:pt>
                      <c:pt idx="185">
                        <c:v>247</c:v>
                      </c:pt>
                      <c:pt idx="186">
                        <c:v>195</c:v>
                      </c:pt>
                      <c:pt idx="187">
                        <c:v>106</c:v>
                      </c:pt>
                      <c:pt idx="188">
                        <c:v>285</c:v>
                      </c:pt>
                      <c:pt idx="189">
                        <c:v>90</c:v>
                      </c:pt>
                      <c:pt idx="190">
                        <c:v>102</c:v>
                      </c:pt>
                      <c:pt idx="191">
                        <c:v>67</c:v>
                      </c:pt>
                      <c:pt idx="192">
                        <c:v>266</c:v>
                      </c:pt>
                      <c:pt idx="193">
                        <c:v>271</c:v>
                      </c:pt>
                      <c:pt idx="194">
                        <c:v>303</c:v>
                      </c:pt>
                      <c:pt idx="195">
                        <c:v>104</c:v>
                      </c:pt>
                      <c:pt idx="196">
                        <c:v>253</c:v>
                      </c:pt>
                      <c:pt idx="197">
                        <c:v>219</c:v>
                      </c:pt>
                      <c:pt idx="198">
                        <c:v>292</c:v>
                      </c:pt>
                      <c:pt idx="199">
                        <c:v>304</c:v>
                      </c:pt>
                      <c:pt idx="200">
                        <c:v>260</c:v>
                      </c:pt>
                      <c:pt idx="201">
                        <c:v>152</c:v>
                      </c:pt>
                      <c:pt idx="202">
                        <c:v>118</c:v>
                      </c:pt>
                      <c:pt idx="203">
                        <c:v>41</c:v>
                      </c:pt>
                      <c:pt idx="204">
                        <c:v>140</c:v>
                      </c:pt>
                      <c:pt idx="205">
                        <c:v>235</c:v>
                      </c:pt>
                      <c:pt idx="206">
                        <c:v>22</c:v>
                      </c:pt>
                      <c:pt idx="207">
                        <c:v>178</c:v>
                      </c:pt>
                      <c:pt idx="208">
                        <c:v>120</c:v>
                      </c:pt>
                      <c:pt idx="209">
                        <c:v>266</c:v>
                      </c:pt>
                      <c:pt idx="210">
                        <c:v>48</c:v>
                      </c:pt>
                      <c:pt idx="211">
                        <c:v>36</c:v>
                      </c:pt>
                      <c:pt idx="212">
                        <c:v>86</c:v>
                      </c:pt>
                      <c:pt idx="213">
                        <c:v>43</c:v>
                      </c:pt>
                      <c:pt idx="214">
                        <c:v>120</c:v>
                      </c:pt>
                      <c:pt idx="215">
                        <c:v>223</c:v>
                      </c:pt>
                      <c:pt idx="216">
                        <c:v>285</c:v>
                      </c:pt>
                      <c:pt idx="217">
                        <c:v>291</c:v>
                      </c:pt>
                      <c:pt idx="218">
                        <c:v>2</c:v>
                      </c:pt>
                      <c:pt idx="219">
                        <c:v>78</c:v>
                      </c:pt>
                      <c:pt idx="220">
                        <c:v>227</c:v>
                      </c:pt>
                      <c:pt idx="221">
                        <c:v>159</c:v>
                      </c:pt>
                      <c:pt idx="222">
                        <c:v>248</c:v>
                      </c:pt>
                      <c:pt idx="223">
                        <c:v>183</c:v>
                      </c:pt>
                      <c:pt idx="224">
                        <c:v>146</c:v>
                      </c:pt>
                      <c:pt idx="225">
                        <c:v>73</c:v>
                      </c:pt>
                      <c:pt idx="226">
                        <c:v>93</c:v>
                      </c:pt>
                      <c:pt idx="227">
                        <c:v>256</c:v>
                      </c:pt>
                      <c:pt idx="228">
                        <c:v>205</c:v>
                      </c:pt>
                      <c:pt idx="229">
                        <c:v>63</c:v>
                      </c:pt>
                      <c:pt idx="230">
                        <c:v>146</c:v>
                      </c:pt>
                      <c:pt idx="231">
                        <c:v>183</c:v>
                      </c:pt>
                      <c:pt idx="232">
                        <c:v>296</c:v>
                      </c:pt>
                      <c:pt idx="233">
                        <c:v>93</c:v>
                      </c:pt>
                      <c:pt idx="234">
                        <c:v>110</c:v>
                      </c:pt>
                      <c:pt idx="235">
                        <c:v>260</c:v>
                      </c:pt>
                      <c:pt idx="236">
                        <c:v>198</c:v>
                      </c:pt>
                      <c:pt idx="237">
                        <c:v>219</c:v>
                      </c:pt>
                      <c:pt idx="238">
                        <c:v>16</c:v>
                      </c:pt>
                      <c:pt idx="239">
                        <c:v>110</c:v>
                      </c:pt>
                      <c:pt idx="240">
                        <c:v>8</c:v>
                      </c:pt>
                      <c:pt idx="241">
                        <c:v>212</c:v>
                      </c:pt>
                      <c:pt idx="242">
                        <c:v>16</c:v>
                      </c:pt>
                      <c:pt idx="243">
                        <c:v>294</c:v>
                      </c:pt>
                      <c:pt idx="244">
                        <c:v>27</c:v>
                      </c:pt>
                      <c:pt idx="245">
                        <c:v>102</c:v>
                      </c:pt>
                      <c:pt idx="246">
                        <c:v>243</c:v>
                      </c:pt>
                      <c:pt idx="247">
                        <c:v>120</c:v>
                      </c:pt>
                      <c:pt idx="248">
                        <c:v>118</c:v>
                      </c:pt>
                      <c:pt idx="249">
                        <c:v>263</c:v>
                      </c:pt>
                      <c:pt idx="250">
                        <c:v>175</c:v>
                      </c:pt>
                      <c:pt idx="251">
                        <c:v>64</c:v>
                      </c:pt>
                      <c:pt idx="252">
                        <c:v>187</c:v>
                      </c:pt>
                      <c:pt idx="253">
                        <c:v>223</c:v>
                      </c:pt>
                      <c:pt idx="254">
                        <c:v>35</c:v>
                      </c:pt>
                      <c:pt idx="255">
                        <c:v>256</c:v>
                      </c:pt>
                      <c:pt idx="256">
                        <c:v>177</c:v>
                      </c:pt>
                      <c:pt idx="257">
                        <c:v>110</c:v>
                      </c:pt>
                      <c:pt idx="258">
                        <c:v>308</c:v>
                      </c:pt>
                      <c:pt idx="259">
                        <c:v>187</c:v>
                      </c:pt>
                      <c:pt idx="260">
                        <c:v>90</c:v>
                      </c:pt>
                      <c:pt idx="261">
                        <c:v>106</c:v>
                      </c:pt>
                      <c:pt idx="262">
                        <c:v>187</c:v>
                      </c:pt>
                      <c:pt idx="263">
                        <c:v>212</c:v>
                      </c:pt>
                      <c:pt idx="264">
                        <c:v>120</c:v>
                      </c:pt>
                      <c:pt idx="265">
                        <c:v>175</c:v>
                      </c:pt>
                      <c:pt idx="266">
                        <c:v>126</c:v>
                      </c:pt>
                      <c:pt idx="267">
                        <c:v>243</c:v>
                      </c:pt>
                      <c:pt idx="268">
                        <c:v>116</c:v>
                      </c:pt>
                      <c:pt idx="269">
                        <c:v>126</c:v>
                      </c:pt>
                      <c:pt idx="270">
                        <c:v>290</c:v>
                      </c:pt>
                      <c:pt idx="271">
                        <c:v>8</c:v>
                      </c:pt>
                      <c:pt idx="272">
                        <c:v>237</c:v>
                      </c:pt>
                      <c:pt idx="273">
                        <c:v>302</c:v>
                      </c:pt>
                      <c:pt idx="274">
                        <c:v>75</c:v>
                      </c:pt>
                      <c:pt idx="275">
                        <c:v>52</c:v>
                      </c:pt>
                      <c:pt idx="276">
                        <c:v>110</c:v>
                      </c:pt>
                      <c:pt idx="277">
                        <c:v>14</c:v>
                      </c:pt>
                      <c:pt idx="278">
                        <c:v>205</c:v>
                      </c:pt>
                      <c:pt idx="279">
                        <c:v>216</c:v>
                      </c:pt>
                      <c:pt idx="280">
                        <c:v>64</c:v>
                      </c:pt>
                      <c:pt idx="281">
                        <c:v>54</c:v>
                      </c:pt>
                      <c:pt idx="282">
                        <c:v>98</c:v>
                      </c:pt>
                      <c:pt idx="283">
                        <c:v>227</c:v>
                      </c:pt>
                      <c:pt idx="284">
                        <c:v>211</c:v>
                      </c:pt>
                      <c:pt idx="285">
                        <c:v>187</c:v>
                      </c:pt>
                      <c:pt idx="286">
                        <c:v>23</c:v>
                      </c:pt>
                      <c:pt idx="287">
                        <c:v>152</c:v>
                      </c:pt>
                      <c:pt idx="288">
                        <c:v>75</c:v>
                      </c:pt>
                      <c:pt idx="289">
                        <c:v>278</c:v>
                      </c:pt>
                      <c:pt idx="290">
                        <c:v>14</c:v>
                      </c:pt>
                      <c:pt idx="291">
                        <c:v>83</c:v>
                      </c:pt>
                      <c:pt idx="292">
                        <c:v>223</c:v>
                      </c:pt>
                      <c:pt idx="293">
                        <c:v>216</c:v>
                      </c:pt>
                      <c:pt idx="294">
                        <c:v>309</c:v>
                      </c:pt>
                      <c:pt idx="295">
                        <c:v>168</c:v>
                      </c:pt>
                      <c:pt idx="296">
                        <c:v>81</c:v>
                      </c:pt>
                      <c:pt idx="297">
                        <c:v>219</c:v>
                      </c:pt>
                      <c:pt idx="298">
                        <c:v>133</c:v>
                      </c:pt>
                      <c:pt idx="299">
                        <c:v>187</c:v>
                      </c:pt>
                      <c:pt idx="300">
                        <c:v>86</c:v>
                      </c:pt>
                      <c:pt idx="301">
                        <c:v>212</c:v>
                      </c:pt>
                      <c:pt idx="302">
                        <c:v>130</c:v>
                      </c:pt>
                      <c:pt idx="303">
                        <c:v>297</c:v>
                      </c:pt>
                      <c:pt idx="304">
                        <c:v>6</c:v>
                      </c:pt>
                      <c:pt idx="305">
                        <c:v>61</c:v>
                      </c:pt>
                      <c:pt idx="306">
                        <c:v>281</c:v>
                      </c:pt>
                      <c:pt idx="307">
                        <c:v>11</c:v>
                      </c:pt>
                      <c:pt idx="308">
                        <c:v>227</c:v>
                      </c:pt>
                      <c:pt idx="309">
                        <c:v>256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[1]Extraction_saisie_épreuve!$G$59:$LD$59</c15:sqref>
                        </c15:formulaRef>
                      </c:ext>
                    </c:extLst>
                    <c:numCache>
                      <c:formatCode>General</c:formatCode>
                      <c:ptCount val="310"/>
                      <c:pt idx="0">
                        <c:v>0.44</c:v>
                      </c:pt>
                      <c:pt idx="1">
                        <c:v>0.57999999999999996</c:v>
                      </c:pt>
                      <c:pt idx="2">
                        <c:v>0.6</c:v>
                      </c:pt>
                      <c:pt idx="3">
                        <c:v>0.74</c:v>
                      </c:pt>
                      <c:pt idx="4">
                        <c:v>0.4</c:v>
                      </c:pt>
                      <c:pt idx="5">
                        <c:v>0.57999999999999996</c:v>
                      </c:pt>
                      <c:pt idx="6">
                        <c:v>0.5</c:v>
                      </c:pt>
                      <c:pt idx="7">
                        <c:v>0.52</c:v>
                      </c:pt>
                      <c:pt idx="8">
                        <c:v>0.64</c:v>
                      </c:pt>
                      <c:pt idx="9">
                        <c:v>0.54</c:v>
                      </c:pt>
                      <c:pt idx="10">
                        <c:v>0.98</c:v>
                      </c:pt>
                      <c:pt idx="11">
                        <c:v>0.48</c:v>
                      </c:pt>
                      <c:pt idx="12">
                        <c:v>0.78</c:v>
                      </c:pt>
                      <c:pt idx="13">
                        <c:v>0.5</c:v>
                      </c:pt>
                      <c:pt idx="14">
                        <c:v>0.64</c:v>
                      </c:pt>
                      <c:pt idx="15">
                        <c:v>0.57999999999999996</c:v>
                      </c:pt>
                      <c:pt idx="16">
                        <c:v>0.66</c:v>
                      </c:pt>
                      <c:pt idx="17">
                        <c:v>0.6</c:v>
                      </c:pt>
                      <c:pt idx="18">
                        <c:v>0.18</c:v>
                      </c:pt>
                      <c:pt idx="19">
                        <c:v>0.46</c:v>
                      </c:pt>
                      <c:pt idx="20">
                        <c:v>0.38</c:v>
                      </c:pt>
                      <c:pt idx="21">
                        <c:v>0.74</c:v>
                      </c:pt>
                      <c:pt idx="22">
                        <c:v>0.7</c:v>
                      </c:pt>
                      <c:pt idx="23">
                        <c:v>0.72</c:v>
                      </c:pt>
                      <c:pt idx="24">
                        <c:v>0.72</c:v>
                      </c:pt>
                      <c:pt idx="25">
                        <c:v>0.8</c:v>
                      </c:pt>
                      <c:pt idx="26">
                        <c:v>0.56000000000000005</c:v>
                      </c:pt>
                      <c:pt idx="27">
                        <c:v>0.54</c:v>
                      </c:pt>
                      <c:pt idx="28">
                        <c:v>0.86</c:v>
                      </c:pt>
                      <c:pt idx="29">
                        <c:v>0.72</c:v>
                      </c:pt>
                      <c:pt idx="30">
                        <c:v>0.76</c:v>
                      </c:pt>
                      <c:pt idx="31">
                        <c:v>0.46</c:v>
                      </c:pt>
                      <c:pt idx="32">
                        <c:v>0.78</c:v>
                      </c:pt>
                      <c:pt idx="33">
                        <c:v>0.56000000000000005</c:v>
                      </c:pt>
                      <c:pt idx="34">
                        <c:v>0.68</c:v>
                      </c:pt>
                      <c:pt idx="35">
                        <c:v>0.62</c:v>
                      </c:pt>
                      <c:pt idx="36">
                        <c:v>0.68</c:v>
                      </c:pt>
                      <c:pt idx="37">
                        <c:v>0.64</c:v>
                      </c:pt>
                      <c:pt idx="38">
                        <c:v>0.7</c:v>
                      </c:pt>
                      <c:pt idx="39">
                        <c:v>0.42</c:v>
                      </c:pt>
                      <c:pt idx="40">
                        <c:v>0.66</c:v>
                      </c:pt>
                      <c:pt idx="41">
                        <c:v>0.56000000000000005</c:v>
                      </c:pt>
                      <c:pt idx="42">
                        <c:v>0.7</c:v>
                      </c:pt>
                      <c:pt idx="43">
                        <c:v>0.5</c:v>
                      </c:pt>
                      <c:pt idx="44">
                        <c:v>0.74</c:v>
                      </c:pt>
                      <c:pt idx="45">
                        <c:v>0.5</c:v>
                      </c:pt>
                      <c:pt idx="46">
                        <c:v>0.6</c:v>
                      </c:pt>
                      <c:pt idx="47">
                        <c:v>0.48</c:v>
                      </c:pt>
                      <c:pt idx="48">
                        <c:v>0.8</c:v>
                      </c:pt>
                      <c:pt idx="49">
                        <c:v>0.7</c:v>
                      </c:pt>
                      <c:pt idx="50">
                        <c:v>0.62</c:v>
                      </c:pt>
                      <c:pt idx="51">
                        <c:v>0.7</c:v>
                      </c:pt>
                      <c:pt idx="52">
                        <c:v>0.74</c:v>
                      </c:pt>
                      <c:pt idx="53">
                        <c:v>0.62</c:v>
                      </c:pt>
                      <c:pt idx="54">
                        <c:v>0.57999999999999996</c:v>
                      </c:pt>
                      <c:pt idx="55">
                        <c:v>0.86</c:v>
                      </c:pt>
                      <c:pt idx="56">
                        <c:v>0.64</c:v>
                      </c:pt>
                      <c:pt idx="57">
                        <c:v>0.76</c:v>
                      </c:pt>
                      <c:pt idx="58">
                        <c:v>0.74</c:v>
                      </c:pt>
                      <c:pt idx="59">
                        <c:v>0.7</c:v>
                      </c:pt>
                      <c:pt idx="60">
                        <c:v>0.72</c:v>
                      </c:pt>
                      <c:pt idx="61">
                        <c:v>0.66</c:v>
                      </c:pt>
                      <c:pt idx="62">
                        <c:v>0.54</c:v>
                      </c:pt>
                      <c:pt idx="63">
                        <c:v>0.6</c:v>
                      </c:pt>
                      <c:pt idx="64">
                        <c:v>0.42</c:v>
                      </c:pt>
                      <c:pt idx="65">
                        <c:v>0.84</c:v>
                      </c:pt>
                      <c:pt idx="66">
                        <c:v>0.68</c:v>
                      </c:pt>
                      <c:pt idx="67">
                        <c:v>0.84</c:v>
                      </c:pt>
                      <c:pt idx="68">
                        <c:v>0.5</c:v>
                      </c:pt>
                      <c:pt idx="69">
                        <c:v>0.62</c:v>
                      </c:pt>
                      <c:pt idx="70">
                        <c:v>0.64</c:v>
                      </c:pt>
                      <c:pt idx="71">
                        <c:v>0.42</c:v>
                      </c:pt>
                      <c:pt idx="72">
                        <c:v>0.76</c:v>
                      </c:pt>
                      <c:pt idx="73">
                        <c:v>0.7</c:v>
                      </c:pt>
                      <c:pt idx="74">
                        <c:v>0.57999999999999996</c:v>
                      </c:pt>
                      <c:pt idx="75">
                        <c:v>0.5</c:v>
                      </c:pt>
                      <c:pt idx="76">
                        <c:v>0.6</c:v>
                      </c:pt>
                      <c:pt idx="77">
                        <c:v>0.88</c:v>
                      </c:pt>
                      <c:pt idx="78">
                        <c:v>0.7</c:v>
                      </c:pt>
                      <c:pt idx="79">
                        <c:v>0.78</c:v>
                      </c:pt>
                      <c:pt idx="80">
                        <c:v>0.42</c:v>
                      </c:pt>
                      <c:pt idx="81">
                        <c:v>0.62</c:v>
                      </c:pt>
                      <c:pt idx="82">
                        <c:v>0.86</c:v>
                      </c:pt>
                      <c:pt idx="83">
                        <c:v>0.64</c:v>
                      </c:pt>
                      <c:pt idx="84">
                        <c:v>0.56000000000000005</c:v>
                      </c:pt>
                      <c:pt idx="85">
                        <c:v>0.78</c:v>
                      </c:pt>
                      <c:pt idx="86">
                        <c:v>0.68</c:v>
                      </c:pt>
                      <c:pt idx="87">
                        <c:v>0.24</c:v>
                      </c:pt>
                      <c:pt idx="88">
                        <c:v>0.72</c:v>
                      </c:pt>
                      <c:pt idx="89">
                        <c:v>0.9</c:v>
                      </c:pt>
                      <c:pt idx="90">
                        <c:v>0.36</c:v>
                      </c:pt>
                      <c:pt idx="91">
                        <c:v>0.82</c:v>
                      </c:pt>
                      <c:pt idx="92">
                        <c:v>0.66</c:v>
                      </c:pt>
                      <c:pt idx="93">
                        <c:v>0.57999999999999996</c:v>
                      </c:pt>
                      <c:pt idx="94">
                        <c:v>0.6</c:v>
                      </c:pt>
                      <c:pt idx="95">
                        <c:v>0.86</c:v>
                      </c:pt>
                      <c:pt idx="96">
                        <c:v>0.66</c:v>
                      </c:pt>
                      <c:pt idx="97">
                        <c:v>0.5</c:v>
                      </c:pt>
                      <c:pt idx="98">
                        <c:v>0.52</c:v>
                      </c:pt>
                      <c:pt idx="99">
                        <c:v>0.92</c:v>
                      </c:pt>
                      <c:pt idx="100">
                        <c:v>0.68</c:v>
                      </c:pt>
                      <c:pt idx="101">
                        <c:v>0.86</c:v>
                      </c:pt>
                      <c:pt idx="102">
                        <c:v>0.68</c:v>
                      </c:pt>
                      <c:pt idx="103">
                        <c:v>0.72</c:v>
                      </c:pt>
                      <c:pt idx="104">
                        <c:v>0.54</c:v>
                      </c:pt>
                      <c:pt idx="105">
                        <c:v>0.64</c:v>
                      </c:pt>
                      <c:pt idx="106">
                        <c:v>0.54</c:v>
                      </c:pt>
                      <c:pt idx="107">
                        <c:v>0.9</c:v>
                      </c:pt>
                      <c:pt idx="108">
                        <c:v>0.72</c:v>
                      </c:pt>
                      <c:pt idx="109">
                        <c:v>0.5</c:v>
                      </c:pt>
                      <c:pt idx="110">
                        <c:v>0.8</c:v>
                      </c:pt>
                      <c:pt idx="111">
                        <c:v>0.84</c:v>
                      </c:pt>
                      <c:pt idx="112">
                        <c:v>0.76</c:v>
                      </c:pt>
                      <c:pt idx="113">
                        <c:v>0.66</c:v>
                      </c:pt>
                      <c:pt idx="114">
                        <c:v>0.38</c:v>
                      </c:pt>
                      <c:pt idx="115">
                        <c:v>0.86</c:v>
                      </c:pt>
                      <c:pt idx="116">
                        <c:v>0.72</c:v>
                      </c:pt>
                      <c:pt idx="117">
                        <c:v>0.62</c:v>
                      </c:pt>
                      <c:pt idx="118">
                        <c:v>0.54</c:v>
                      </c:pt>
                      <c:pt idx="119">
                        <c:v>0.62</c:v>
                      </c:pt>
                      <c:pt idx="120">
                        <c:v>0.6</c:v>
                      </c:pt>
                      <c:pt idx="121">
                        <c:v>0.84</c:v>
                      </c:pt>
                      <c:pt idx="122">
                        <c:v>0.72</c:v>
                      </c:pt>
                      <c:pt idx="123">
                        <c:v>0.8</c:v>
                      </c:pt>
                      <c:pt idx="124">
                        <c:v>0.57999999999999996</c:v>
                      </c:pt>
                      <c:pt idx="125">
                        <c:v>0.5</c:v>
                      </c:pt>
                      <c:pt idx="126">
                        <c:v>0.56000000000000005</c:v>
                      </c:pt>
                      <c:pt idx="127">
                        <c:v>0.82</c:v>
                      </c:pt>
                      <c:pt idx="128">
                        <c:v>0.72</c:v>
                      </c:pt>
                      <c:pt idx="129">
                        <c:v>0.72</c:v>
                      </c:pt>
                      <c:pt idx="130">
                        <c:v>0.4</c:v>
                      </c:pt>
                      <c:pt idx="131">
                        <c:v>0.32</c:v>
                      </c:pt>
                      <c:pt idx="132">
                        <c:v>0.08</c:v>
                      </c:pt>
                      <c:pt idx="133">
                        <c:v>0.44</c:v>
                      </c:pt>
                      <c:pt idx="134">
                        <c:v>0.92</c:v>
                      </c:pt>
                      <c:pt idx="135">
                        <c:v>0.88</c:v>
                      </c:pt>
                      <c:pt idx="136">
                        <c:v>0.72</c:v>
                      </c:pt>
                      <c:pt idx="137">
                        <c:v>0.62</c:v>
                      </c:pt>
                      <c:pt idx="138">
                        <c:v>0.68</c:v>
                      </c:pt>
                      <c:pt idx="139">
                        <c:v>0.38</c:v>
                      </c:pt>
                      <c:pt idx="140">
                        <c:v>0.7</c:v>
                      </c:pt>
                      <c:pt idx="141">
                        <c:v>0.5</c:v>
                      </c:pt>
                      <c:pt idx="142">
                        <c:v>0.44</c:v>
                      </c:pt>
                      <c:pt idx="143">
                        <c:v>0.72</c:v>
                      </c:pt>
                      <c:pt idx="144">
                        <c:v>0.68</c:v>
                      </c:pt>
                      <c:pt idx="145">
                        <c:v>0.7</c:v>
                      </c:pt>
                      <c:pt idx="146">
                        <c:v>0.56000000000000005</c:v>
                      </c:pt>
                      <c:pt idx="147">
                        <c:v>0.8</c:v>
                      </c:pt>
                      <c:pt idx="148">
                        <c:v>0.56000000000000005</c:v>
                      </c:pt>
                      <c:pt idx="149">
                        <c:v>0.6</c:v>
                      </c:pt>
                      <c:pt idx="150">
                        <c:v>0.44</c:v>
                      </c:pt>
                      <c:pt idx="151">
                        <c:v>0.72</c:v>
                      </c:pt>
                      <c:pt idx="152">
                        <c:v>0.64</c:v>
                      </c:pt>
                      <c:pt idx="153">
                        <c:v>0.66</c:v>
                      </c:pt>
                      <c:pt idx="154">
                        <c:v>0.57999999999999996</c:v>
                      </c:pt>
                      <c:pt idx="155">
                        <c:v>0.54</c:v>
                      </c:pt>
                      <c:pt idx="156">
                        <c:v>0.72</c:v>
                      </c:pt>
                      <c:pt idx="157">
                        <c:v>0.44</c:v>
                      </c:pt>
                      <c:pt idx="158">
                        <c:v>0.8</c:v>
                      </c:pt>
                      <c:pt idx="159">
                        <c:v>0.86</c:v>
                      </c:pt>
                      <c:pt idx="160">
                        <c:v>0.57999999999999996</c:v>
                      </c:pt>
                      <c:pt idx="161">
                        <c:v>0.62</c:v>
                      </c:pt>
                      <c:pt idx="162">
                        <c:v>0.64</c:v>
                      </c:pt>
                      <c:pt idx="163">
                        <c:v>0.6</c:v>
                      </c:pt>
                      <c:pt idx="164">
                        <c:v>0.66</c:v>
                      </c:pt>
                      <c:pt idx="165">
                        <c:v>0.66</c:v>
                      </c:pt>
                      <c:pt idx="166">
                        <c:v>0.66</c:v>
                      </c:pt>
                      <c:pt idx="167">
                        <c:v>0.68</c:v>
                      </c:pt>
                      <c:pt idx="168">
                        <c:v>0.4</c:v>
                      </c:pt>
                      <c:pt idx="169">
                        <c:v>0.64</c:v>
                      </c:pt>
                      <c:pt idx="170">
                        <c:v>0.88</c:v>
                      </c:pt>
                      <c:pt idx="171">
                        <c:v>0.96</c:v>
                      </c:pt>
                      <c:pt idx="172">
                        <c:v>0.74</c:v>
                      </c:pt>
                      <c:pt idx="173">
                        <c:v>0.72</c:v>
                      </c:pt>
                      <c:pt idx="174">
                        <c:v>0.74</c:v>
                      </c:pt>
                      <c:pt idx="175">
                        <c:v>0.72</c:v>
                      </c:pt>
                      <c:pt idx="176">
                        <c:v>0.62</c:v>
                      </c:pt>
                      <c:pt idx="177">
                        <c:v>0.52</c:v>
                      </c:pt>
                      <c:pt idx="178">
                        <c:v>0.84</c:v>
                      </c:pt>
                      <c:pt idx="179">
                        <c:v>0.9</c:v>
                      </c:pt>
                      <c:pt idx="180">
                        <c:v>0.48</c:v>
                      </c:pt>
                      <c:pt idx="181">
                        <c:v>0.5</c:v>
                      </c:pt>
                      <c:pt idx="182">
                        <c:v>0.76</c:v>
                      </c:pt>
                      <c:pt idx="183">
                        <c:v>0.82</c:v>
                      </c:pt>
                      <c:pt idx="184">
                        <c:v>0.8</c:v>
                      </c:pt>
                      <c:pt idx="185">
                        <c:v>0.46</c:v>
                      </c:pt>
                      <c:pt idx="186">
                        <c:v>0.64</c:v>
                      </c:pt>
                      <c:pt idx="187">
                        <c:v>0.64</c:v>
                      </c:pt>
                      <c:pt idx="188">
                        <c:v>0.24</c:v>
                      </c:pt>
                      <c:pt idx="189">
                        <c:v>0.78</c:v>
                      </c:pt>
                      <c:pt idx="190">
                        <c:v>0.6</c:v>
                      </c:pt>
                      <c:pt idx="191">
                        <c:v>0.9</c:v>
                      </c:pt>
                      <c:pt idx="192">
                        <c:v>0.5</c:v>
                      </c:pt>
                      <c:pt idx="193">
                        <c:v>0.38</c:v>
                      </c:pt>
                      <c:pt idx="194">
                        <c:v>0.42</c:v>
                      </c:pt>
                      <c:pt idx="195">
                        <c:v>0.6</c:v>
                      </c:pt>
                      <c:pt idx="196">
                        <c:v>0.54</c:v>
                      </c:pt>
                      <c:pt idx="197">
                        <c:v>0.48</c:v>
                      </c:pt>
                      <c:pt idx="198">
                        <c:v>0.34</c:v>
                      </c:pt>
                      <c:pt idx="199">
                        <c:v>0.46</c:v>
                      </c:pt>
                      <c:pt idx="200">
                        <c:v>0.64</c:v>
                      </c:pt>
                      <c:pt idx="201">
                        <c:v>0.62</c:v>
                      </c:pt>
                      <c:pt idx="202">
                        <c:v>0.7</c:v>
                      </c:pt>
                      <c:pt idx="203">
                        <c:v>0.84</c:v>
                      </c:pt>
                      <c:pt idx="204">
                        <c:v>0.57999999999999996</c:v>
                      </c:pt>
                      <c:pt idx="205">
                        <c:v>0.68</c:v>
                      </c:pt>
                      <c:pt idx="206">
                        <c:v>0.82</c:v>
                      </c:pt>
                      <c:pt idx="207">
                        <c:v>0.5</c:v>
                      </c:pt>
                      <c:pt idx="208">
                        <c:v>0.52</c:v>
                      </c:pt>
                      <c:pt idx="209">
                        <c:v>0.34</c:v>
                      </c:pt>
                      <c:pt idx="210">
                        <c:v>0.82</c:v>
                      </c:pt>
                      <c:pt idx="211">
                        <c:v>0.64</c:v>
                      </c:pt>
                      <c:pt idx="212">
                        <c:v>0.84</c:v>
                      </c:pt>
                      <c:pt idx="213">
                        <c:v>0.7</c:v>
                      </c:pt>
                      <c:pt idx="214">
                        <c:v>0.66</c:v>
                      </c:pt>
                      <c:pt idx="215">
                        <c:v>0.9</c:v>
                      </c:pt>
                      <c:pt idx="216">
                        <c:v>0.62</c:v>
                      </c:pt>
                      <c:pt idx="217">
                        <c:v>0.34</c:v>
                      </c:pt>
                      <c:pt idx="218">
                        <c:v>0.84</c:v>
                      </c:pt>
                      <c:pt idx="219">
                        <c:v>0.82</c:v>
                      </c:pt>
                      <c:pt idx="220">
                        <c:v>0.66</c:v>
                      </c:pt>
                      <c:pt idx="221">
                        <c:v>0.68</c:v>
                      </c:pt>
                      <c:pt idx="222">
                        <c:v>0.54</c:v>
                      </c:pt>
                      <c:pt idx="223">
                        <c:v>0.62</c:v>
                      </c:pt>
                      <c:pt idx="224">
                        <c:v>0.57999999999999996</c:v>
                      </c:pt>
                      <c:pt idx="225">
                        <c:v>0.68</c:v>
                      </c:pt>
                      <c:pt idx="226">
                        <c:v>0.8</c:v>
                      </c:pt>
                      <c:pt idx="227">
                        <c:v>0.56000000000000005</c:v>
                      </c:pt>
                      <c:pt idx="228">
                        <c:v>0.84</c:v>
                      </c:pt>
                      <c:pt idx="229">
                        <c:v>0.9</c:v>
                      </c:pt>
                      <c:pt idx="230">
                        <c:v>0.6</c:v>
                      </c:pt>
                      <c:pt idx="231">
                        <c:v>0.6</c:v>
                      </c:pt>
                      <c:pt idx="232">
                        <c:v>0.46</c:v>
                      </c:pt>
                      <c:pt idx="233">
                        <c:v>0.66</c:v>
                      </c:pt>
                      <c:pt idx="234">
                        <c:v>0.72</c:v>
                      </c:pt>
                      <c:pt idx="235">
                        <c:v>0.54</c:v>
                      </c:pt>
                      <c:pt idx="236">
                        <c:v>0.54</c:v>
                      </c:pt>
                      <c:pt idx="237">
                        <c:v>0.4</c:v>
                      </c:pt>
                      <c:pt idx="238">
                        <c:v>0.8</c:v>
                      </c:pt>
                      <c:pt idx="239">
                        <c:v>0.76</c:v>
                      </c:pt>
                      <c:pt idx="240">
                        <c:v>0.96</c:v>
                      </c:pt>
                      <c:pt idx="241">
                        <c:v>0.72</c:v>
                      </c:pt>
                      <c:pt idx="242">
                        <c:v>0.84</c:v>
                      </c:pt>
                      <c:pt idx="243">
                        <c:v>0.6</c:v>
                      </c:pt>
                      <c:pt idx="244">
                        <c:v>0.84</c:v>
                      </c:pt>
                      <c:pt idx="245">
                        <c:v>0.64</c:v>
                      </c:pt>
                      <c:pt idx="246">
                        <c:v>0.44</c:v>
                      </c:pt>
                      <c:pt idx="247">
                        <c:v>0.56000000000000005</c:v>
                      </c:pt>
                      <c:pt idx="248">
                        <c:v>0.68</c:v>
                      </c:pt>
                      <c:pt idx="249">
                        <c:v>0.42</c:v>
                      </c:pt>
                      <c:pt idx="250">
                        <c:v>0.94</c:v>
                      </c:pt>
                      <c:pt idx="251">
                        <c:v>0.78</c:v>
                      </c:pt>
                      <c:pt idx="252">
                        <c:v>0.54</c:v>
                      </c:pt>
                      <c:pt idx="253">
                        <c:v>0.57999999999999996</c:v>
                      </c:pt>
                      <c:pt idx="254">
                        <c:v>0.78</c:v>
                      </c:pt>
                      <c:pt idx="255">
                        <c:v>0.52</c:v>
                      </c:pt>
                      <c:pt idx="256">
                        <c:v>0.6</c:v>
                      </c:pt>
                      <c:pt idx="257">
                        <c:v>0.7</c:v>
                      </c:pt>
                      <c:pt idx="258">
                        <c:v>0.36</c:v>
                      </c:pt>
                      <c:pt idx="259">
                        <c:v>0.52</c:v>
                      </c:pt>
                      <c:pt idx="260">
                        <c:v>0.54</c:v>
                      </c:pt>
                      <c:pt idx="261">
                        <c:v>0.76</c:v>
                      </c:pt>
                      <c:pt idx="262">
                        <c:v>0.84</c:v>
                      </c:pt>
                      <c:pt idx="263">
                        <c:v>0.56000000000000005</c:v>
                      </c:pt>
                      <c:pt idx="264">
                        <c:v>0.8</c:v>
                      </c:pt>
                      <c:pt idx="265">
                        <c:v>0.36</c:v>
                      </c:pt>
                      <c:pt idx="266">
                        <c:v>0.66</c:v>
                      </c:pt>
                      <c:pt idx="267">
                        <c:v>0.62</c:v>
                      </c:pt>
                      <c:pt idx="268">
                        <c:v>0.56000000000000005</c:v>
                      </c:pt>
                      <c:pt idx="269">
                        <c:v>0.72</c:v>
                      </c:pt>
                      <c:pt idx="270">
                        <c:v>0.26</c:v>
                      </c:pt>
                      <c:pt idx="271">
                        <c:v>0.96</c:v>
                      </c:pt>
                      <c:pt idx="272">
                        <c:v>0.5</c:v>
                      </c:pt>
                      <c:pt idx="273">
                        <c:v>0.6</c:v>
                      </c:pt>
                      <c:pt idx="274">
                        <c:v>0.68</c:v>
                      </c:pt>
                      <c:pt idx="275">
                        <c:v>0.7</c:v>
                      </c:pt>
                      <c:pt idx="276">
                        <c:v>0.7</c:v>
                      </c:pt>
                      <c:pt idx="277">
                        <c:v>0.84</c:v>
                      </c:pt>
                      <c:pt idx="278">
                        <c:v>0.66</c:v>
                      </c:pt>
                      <c:pt idx="279">
                        <c:v>0.54</c:v>
                      </c:pt>
                      <c:pt idx="280">
                        <c:v>0.76</c:v>
                      </c:pt>
                      <c:pt idx="281">
                        <c:v>0.86</c:v>
                      </c:pt>
                      <c:pt idx="282">
                        <c:v>0.57999999999999996</c:v>
                      </c:pt>
                      <c:pt idx="283">
                        <c:v>0.48</c:v>
                      </c:pt>
                      <c:pt idx="284">
                        <c:v>0.64</c:v>
                      </c:pt>
                      <c:pt idx="285">
                        <c:v>0.84</c:v>
                      </c:pt>
                      <c:pt idx="286">
                        <c:v>0.8</c:v>
                      </c:pt>
                      <c:pt idx="287">
                        <c:v>0.72</c:v>
                      </c:pt>
                      <c:pt idx="288">
                        <c:v>0.82</c:v>
                      </c:pt>
                      <c:pt idx="289">
                        <c:v>0.54</c:v>
                      </c:pt>
                      <c:pt idx="290">
                        <c:v>0.78</c:v>
                      </c:pt>
                      <c:pt idx="291">
                        <c:v>0.57999999999999996</c:v>
                      </c:pt>
                      <c:pt idx="292">
                        <c:v>0.66</c:v>
                      </c:pt>
                      <c:pt idx="293">
                        <c:v>0.74</c:v>
                      </c:pt>
                      <c:pt idx="294">
                        <c:v>0.24</c:v>
                      </c:pt>
                      <c:pt idx="295">
                        <c:v>0.74</c:v>
                      </c:pt>
                      <c:pt idx="296">
                        <c:v>0.66</c:v>
                      </c:pt>
                      <c:pt idx="297">
                        <c:v>0.6</c:v>
                      </c:pt>
                      <c:pt idx="298">
                        <c:v>0.64</c:v>
                      </c:pt>
                      <c:pt idx="299">
                        <c:v>0.38</c:v>
                      </c:pt>
                      <c:pt idx="300">
                        <c:v>0.6</c:v>
                      </c:pt>
                      <c:pt idx="301">
                        <c:v>0.54</c:v>
                      </c:pt>
                      <c:pt idx="302">
                        <c:v>0.8</c:v>
                      </c:pt>
                      <c:pt idx="303">
                        <c:v>0.32</c:v>
                      </c:pt>
                      <c:pt idx="304">
                        <c:v>0.84</c:v>
                      </c:pt>
                      <c:pt idx="305">
                        <c:v>0.76</c:v>
                      </c:pt>
                      <c:pt idx="306">
                        <c:v>0.48</c:v>
                      </c:pt>
                      <c:pt idx="307">
                        <c:v>0.76</c:v>
                      </c:pt>
                      <c:pt idx="308">
                        <c:v>0.52</c:v>
                      </c:pt>
                      <c:pt idx="309">
                        <c:v>0.5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2-8213-4FA3-874C-39AC2D32AB86}"/>
                  </c:ext>
                </c:extLst>
              </c15:ser>
            </c15:filteredScatterSeries>
          </c:ext>
        </c:extLst>
      </c:scatterChart>
      <c:valAx>
        <c:axId val="2015190992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6083328"/>
        <c:crosses val="autoZero"/>
        <c:crossBetween val="midCat"/>
      </c:valAx>
      <c:valAx>
        <c:axId val="201608332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5190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Rang</a:t>
            </a:r>
            <a:r>
              <a:rPr lang="fr-FR" baseline="0"/>
              <a:t> final en fonction du taux de réussite sur Q accessibles :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47625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Feuil1!$E$56:$AB$56</c:f>
              <c:numCache>
                <c:formatCode>General</c:formatCode>
                <c:ptCount val="24"/>
                <c:pt idx="0">
                  <c:v>15</c:v>
                </c:pt>
                <c:pt idx="1">
                  <c:v>14</c:v>
                </c:pt>
                <c:pt idx="2">
                  <c:v>24</c:v>
                </c:pt>
                <c:pt idx="3">
                  <c:v>10</c:v>
                </c:pt>
                <c:pt idx="4">
                  <c:v>19</c:v>
                </c:pt>
                <c:pt idx="5">
                  <c:v>4</c:v>
                </c:pt>
                <c:pt idx="6">
                  <c:v>7</c:v>
                </c:pt>
                <c:pt idx="7">
                  <c:v>11</c:v>
                </c:pt>
                <c:pt idx="8">
                  <c:v>3</c:v>
                </c:pt>
                <c:pt idx="9">
                  <c:v>6</c:v>
                </c:pt>
                <c:pt idx="10">
                  <c:v>21</c:v>
                </c:pt>
                <c:pt idx="11">
                  <c:v>2</c:v>
                </c:pt>
                <c:pt idx="12">
                  <c:v>20</c:v>
                </c:pt>
                <c:pt idx="13">
                  <c:v>8</c:v>
                </c:pt>
                <c:pt idx="14">
                  <c:v>4</c:v>
                </c:pt>
                <c:pt idx="15">
                  <c:v>1</c:v>
                </c:pt>
                <c:pt idx="16">
                  <c:v>15</c:v>
                </c:pt>
                <c:pt idx="17">
                  <c:v>22</c:v>
                </c:pt>
                <c:pt idx="18">
                  <c:v>17</c:v>
                </c:pt>
                <c:pt idx="19">
                  <c:v>17</c:v>
                </c:pt>
                <c:pt idx="20">
                  <c:v>12</c:v>
                </c:pt>
                <c:pt idx="21">
                  <c:v>23</c:v>
                </c:pt>
                <c:pt idx="22">
                  <c:v>13</c:v>
                </c:pt>
                <c:pt idx="23">
                  <c:v>9</c:v>
                </c:pt>
              </c:numCache>
            </c:numRef>
          </c:xVal>
          <c:yVal>
            <c:numRef>
              <c:f>Feuil1!$E$59:$AB$59</c:f>
              <c:numCache>
                <c:formatCode>0%</c:formatCode>
                <c:ptCount val="24"/>
                <c:pt idx="0">
                  <c:v>0.55294117647058827</c:v>
                </c:pt>
                <c:pt idx="1">
                  <c:v>0.6705882352941176</c:v>
                </c:pt>
                <c:pt idx="2">
                  <c:v>0.27058823529411763</c:v>
                </c:pt>
                <c:pt idx="3">
                  <c:v>0.74117647058823533</c:v>
                </c:pt>
                <c:pt idx="4">
                  <c:v>0.61764705882352944</c:v>
                </c:pt>
                <c:pt idx="5">
                  <c:v>0.77647058823529413</c:v>
                </c:pt>
                <c:pt idx="6">
                  <c:v>0.72352941176470587</c:v>
                </c:pt>
                <c:pt idx="7">
                  <c:v>0.58235294117647063</c:v>
                </c:pt>
                <c:pt idx="8">
                  <c:v>0.78235294117647058</c:v>
                </c:pt>
                <c:pt idx="9">
                  <c:v>0.75294117647058822</c:v>
                </c:pt>
                <c:pt idx="10">
                  <c:v>0.61176470588235299</c:v>
                </c:pt>
                <c:pt idx="11">
                  <c:v>0.76470588235294112</c:v>
                </c:pt>
                <c:pt idx="12">
                  <c:v>0.54705882352941182</c:v>
                </c:pt>
                <c:pt idx="13">
                  <c:v>0.68235294117647061</c:v>
                </c:pt>
                <c:pt idx="14">
                  <c:v>0.72941176470588232</c:v>
                </c:pt>
                <c:pt idx="15">
                  <c:v>0.77647058823529413</c:v>
                </c:pt>
                <c:pt idx="16">
                  <c:v>0.62352941176470589</c:v>
                </c:pt>
                <c:pt idx="17">
                  <c:v>0.4</c:v>
                </c:pt>
                <c:pt idx="18">
                  <c:v>0.52941176470588236</c:v>
                </c:pt>
                <c:pt idx="19">
                  <c:v>0.62352941176470589</c:v>
                </c:pt>
                <c:pt idx="20">
                  <c:v>0.37647058823529411</c:v>
                </c:pt>
                <c:pt idx="21">
                  <c:v>0.3411764705882353</c:v>
                </c:pt>
                <c:pt idx="22">
                  <c:v>0.71764705882352942</c:v>
                </c:pt>
                <c:pt idx="23">
                  <c:v>0.74117647058823533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5B0-4ABA-BCD1-D2B459550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24"/>
        <c:axId val="622963104"/>
      </c:scatterChart>
      <c:valAx>
        <c:axId val="622962624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963104"/>
        <c:crosses val="autoZero"/>
        <c:crossBetween val="midCat"/>
      </c:valAx>
      <c:valAx>
        <c:axId val="62296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9626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Rang</a:t>
            </a:r>
            <a:r>
              <a:rPr lang="fr-FR" baseline="0"/>
              <a:t> final en fonction du taux de justesse :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47625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Feuil1!$E$56:$AB$56</c:f>
              <c:numCache>
                <c:formatCode>General</c:formatCode>
                <c:ptCount val="24"/>
                <c:pt idx="0">
                  <c:v>15</c:v>
                </c:pt>
                <c:pt idx="1">
                  <c:v>14</c:v>
                </c:pt>
                <c:pt idx="2">
                  <c:v>24</c:v>
                </c:pt>
                <c:pt idx="3">
                  <c:v>10</c:v>
                </c:pt>
                <c:pt idx="4">
                  <c:v>19</c:v>
                </c:pt>
                <c:pt idx="5">
                  <c:v>4</c:v>
                </c:pt>
                <c:pt idx="6">
                  <c:v>7</c:v>
                </c:pt>
                <c:pt idx="7">
                  <c:v>11</c:v>
                </c:pt>
                <c:pt idx="8">
                  <c:v>3</c:v>
                </c:pt>
                <c:pt idx="9">
                  <c:v>6</c:v>
                </c:pt>
                <c:pt idx="10">
                  <c:v>21</c:v>
                </c:pt>
                <c:pt idx="11">
                  <c:v>2</c:v>
                </c:pt>
                <c:pt idx="12">
                  <c:v>20</c:v>
                </c:pt>
                <c:pt idx="13">
                  <c:v>8</c:v>
                </c:pt>
                <c:pt idx="14">
                  <c:v>4</c:v>
                </c:pt>
                <c:pt idx="15">
                  <c:v>1</c:v>
                </c:pt>
                <c:pt idx="16">
                  <c:v>15</c:v>
                </c:pt>
                <c:pt idx="17">
                  <c:v>22</c:v>
                </c:pt>
                <c:pt idx="18">
                  <c:v>17</c:v>
                </c:pt>
                <c:pt idx="19">
                  <c:v>17</c:v>
                </c:pt>
                <c:pt idx="20">
                  <c:v>12</c:v>
                </c:pt>
                <c:pt idx="21">
                  <c:v>23</c:v>
                </c:pt>
                <c:pt idx="22">
                  <c:v>13</c:v>
                </c:pt>
                <c:pt idx="23">
                  <c:v>9</c:v>
                </c:pt>
              </c:numCache>
            </c:numRef>
          </c:xVal>
          <c:yVal>
            <c:numRef>
              <c:f>Feuil1!$E$58:$AB$58</c:f>
              <c:numCache>
                <c:formatCode>0%</c:formatCode>
                <c:ptCount val="24"/>
                <c:pt idx="0">
                  <c:v>0.41621621621621624</c:v>
                </c:pt>
                <c:pt idx="1">
                  <c:v>0.47023809523809523</c:v>
                </c:pt>
                <c:pt idx="2">
                  <c:v>0.23076923076923078</c:v>
                </c:pt>
                <c:pt idx="3">
                  <c:v>0.56470588235294117</c:v>
                </c:pt>
                <c:pt idx="4">
                  <c:v>0.43142857142857144</c:v>
                </c:pt>
                <c:pt idx="5">
                  <c:v>0.57360406091370564</c:v>
                </c:pt>
                <c:pt idx="6">
                  <c:v>0.5758426966292135</c:v>
                </c:pt>
                <c:pt idx="7">
                  <c:v>0.6103448275862069</c:v>
                </c:pt>
                <c:pt idx="8">
                  <c:v>0.76086956521739135</c:v>
                </c:pt>
                <c:pt idx="9">
                  <c:v>0.67320261437908502</c:v>
                </c:pt>
                <c:pt idx="10">
                  <c:v>0.49659863945578231</c:v>
                </c:pt>
                <c:pt idx="11">
                  <c:v>0.69473684210526321</c:v>
                </c:pt>
                <c:pt idx="12">
                  <c:v>0.52464788732394363</c:v>
                </c:pt>
                <c:pt idx="13">
                  <c:v>0.6</c:v>
                </c:pt>
                <c:pt idx="14">
                  <c:v>0.62777777777777777</c:v>
                </c:pt>
                <c:pt idx="15">
                  <c:v>0.76436781609195403</c:v>
                </c:pt>
                <c:pt idx="16">
                  <c:v>0.48734177215189872</c:v>
                </c:pt>
                <c:pt idx="17">
                  <c:v>0.36842105263157893</c:v>
                </c:pt>
                <c:pt idx="18">
                  <c:v>0.71028037383177567</c:v>
                </c:pt>
                <c:pt idx="19">
                  <c:v>0.38578680203045684</c:v>
                </c:pt>
                <c:pt idx="20">
                  <c:v>0.44897959183673469</c:v>
                </c:pt>
                <c:pt idx="21">
                  <c:v>0.41414141414141414</c:v>
                </c:pt>
                <c:pt idx="22">
                  <c:v>0.48044692737430167</c:v>
                </c:pt>
                <c:pt idx="23">
                  <c:v>0.48514851485148514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9E3-41EE-B82B-81A937F531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24"/>
        <c:axId val="622963104"/>
      </c:scatterChart>
      <c:valAx>
        <c:axId val="622962624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963104"/>
        <c:crosses val="autoZero"/>
        <c:crossBetween val="midCat"/>
      </c:valAx>
      <c:valAx>
        <c:axId val="62296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9626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160020</xdr:colOff>
      <xdr:row>65</xdr:row>
      <xdr:rowOff>81644</xdr:rowOff>
    </xdr:from>
    <xdr:to>
      <xdr:col>7</xdr:col>
      <xdr:colOff>541019</xdr:colOff>
      <xdr:row>78</xdr:row>
      <xdr:rowOff>136073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1B6C877-FA9B-4DE3-A20C-D87A4CAB3F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640080</xdr:colOff>
      <xdr:row>65</xdr:row>
      <xdr:rowOff>70757</xdr:rowOff>
    </xdr:from>
    <xdr:to>
      <xdr:col>14</xdr:col>
      <xdr:colOff>228600</xdr:colOff>
      <xdr:row>78</xdr:row>
      <xdr:rowOff>125186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265521A-F346-4676-95F0-144DE54246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678180</xdr:colOff>
      <xdr:row>65</xdr:row>
      <xdr:rowOff>76201</xdr:rowOff>
    </xdr:from>
    <xdr:to>
      <xdr:col>28</xdr:col>
      <xdr:colOff>320039</xdr:colOff>
      <xdr:row>78</xdr:row>
      <xdr:rowOff>163287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1DDF4D32-2699-43B6-9D62-9E1E9689C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511628</xdr:colOff>
      <xdr:row>65</xdr:row>
      <xdr:rowOff>87086</xdr:rowOff>
    </xdr:from>
    <xdr:to>
      <xdr:col>21</xdr:col>
      <xdr:colOff>153487</xdr:colOff>
      <xdr:row>78</xdr:row>
      <xdr:rowOff>174172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E35D4F89-60A4-43BC-8119-C3F6322421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33623\Nextcloud\Ann&#233;e%202024-2025\Ann&#233;e%2025-26\CC%20INP%202026\Extraction_saisie_&#233;preuve%20(3).xlsx" TargetMode="External"/><Relationship Id="rId1" Type="http://schemas.openxmlformats.org/officeDocument/2006/relationships/externalLinkPath" Target="/Users/33623/Nextcloud/Ann&#233;e%202024-2025/Ann&#233;e%2025-26/CC%20INP%202026/Extraction_saisie_&#233;preuve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traction_saisie_épreuve"/>
    </sheetNames>
    <sheetDataSet>
      <sheetData sheetId="0">
        <row r="58">
          <cell r="G58">
            <v>304</v>
          </cell>
          <cell r="H58">
            <v>178</v>
          </cell>
          <cell r="I58">
            <v>187</v>
          </cell>
          <cell r="J58">
            <v>43</v>
          </cell>
          <cell r="K58">
            <v>266</v>
          </cell>
          <cell r="L58">
            <v>240</v>
          </cell>
          <cell r="M58">
            <v>149</v>
          </cell>
          <cell r="N58">
            <v>198</v>
          </cell>
          <cell r="O58">
            <v>178</v>
          </cell>
          <cell r="P58">
            <v>223</v>
          </cell>
          <cell r="Q58">
            <v>45</v>
          </cell>
          <cell r="R58">
            <v>205</v>
          </cell>
          <cell r="S58">
            <v>198</v>
          </cell>
          <cell r="T58">
            <v>165</v>
          </cell>
          <cell r="U58">
            <v>110</v>
          </cell>
          <cell r="V58">
            <v>133</v>
          </cell>
          <cell r="W58">
            <v>104</v>
          </cell>
          <cell r="X58">
            <v>173</v>
          </cell>
          <cell r="Y58">
            <v>307</v>
          </cell>
          <cell r="Z58">
            <v>249</v>
          </cell>
          <cell r="AA58">
            <v>249</v>
          </cell>
          <cell r="AB58">
            <v>84</v>
          </cell>
          <cell r="AC58">
            <v>98</v>
          </cell>
          <cell r="AD58">
            <v>69</v>
          </cell>
          <cell r="AE58">
            <v>146</v>
          </cell>
          <cell r="AF58">
            <v>13</v>
          </cell>
          <cell r="AG58">
            <v>275</v>
          </cell>
          <cell r="AH58">
            <v>152</v>
          </cell>
          <cell r="AI58">
            <v>29</v>
          </cell>
          <cell r="AJ58">
            <v>253</v>
          </cell>
          <cell r="AK58">
            <v>48</v>
          </cell>
          <cell r="AL58">
            <v>292</v>
          </cell>
          <cell r="AM58">
            <v>56</v>
          </cell>
          <cell r="AN58">
            <v>205</v>
          </cell>
          <cell r="AO58">
            <v>187</v>
          </cell>
          <cell r="AP58">
            <v>205</v>
          </cell>
          <cell r="AQ58">
            <v>79</v>
          </cell>
          <cell r="AR58">
            <v>159</v>
          </cell>
          <cell r="AS58">
            <v>93</v>
          </cell>
          <cell r="AT58">
            <v>238</v>
          </cell>
          <cell r="AU58">
            <v>178</v>
          </cell>
          <cell r="AV58">
            <v>198</v>
          </cell>
          <cell r="AW58">
            <v>61</v>
          </cell>
          <cell r="AX58">
            <v>263</v>
          </cell>
          <cell r="AY58">
            <v>29</v>
          </cell>
          <cell r="AZ58">
            <v>241</v>
          </cell>
          <cell r="BA58">
            <v>285</v>
          </cell>
          <cell r="BB58">
            <v>227</v>
          </cell>
          <cell r="BC58">
            <v>56</v>
          </cell>
          <cell r="BD58">
            <v>143</v>
          </cell>
          <cell r="BE58">
            <v>306</v>
          </cell>
          <cell r="BF58">
            <v>143</v>
          </cell>
          <cell r="BG58">
            <v>73</v>
          </cell>
          <cell r="BH58">
            <v>168</v>
          </cell>
          <cell r="BI58">
            <v>178</v>
          </cell>
          <cell r="BJ58">
            <v>45</v>
          </cell>
          <cell r="BK58">
            <v>212</v>
          </cell>
          <cell r="BL58">
            <v>69</v>
          </cell>
          <cell r="BM58">
            <v>141</v>
          </cell>
          <cell r="BN58">
            <v>231</v>
          </cell>
          <cell r="BO58">
            <v>20</v>
          </cell>
          <cell r="BP58">
            <v>126</v>
          </cell>
          <cell r="BQ58">
            <v>231</v>
          </cell>
          <cell r="BR58">
            <v>235</v>
          </cell>
          <cell r="BS58">
            <v>298</v>
          </cell>
          <cell r="BT58">
            <v>21</v>
          </cell>
          <cell r="BU58">
            <v>198</v>
          </cell>
          <cell r="BV58">
            <v>52</v>
          </cell>
          <cell r="BW58">
            <v>141</v>
          </cell>
          <cell r="BX58">
            <v>165</v>
          </cell>
          <cell r="BY58">
            <v>205</v>
          </cell>
          <cell r="BZ58">
            <v>280</v>
          </cell>
          <cell r="CA58">
            <v>56</v>
          </cell>
          <cell r="CB58">
            <v>133</v>
          </cell>
          <cell r="CC58">
            <v>238</v>
          </cell>
          <cell r="CD58">
            <v>300</v>
          </cell>
          <cell r="CE58">
            <v>231</v>
          </cell>
          <cell r="CF58">
            <v>55</v>
          </cell>
          <cell r="CG58">
            <v>273</v>
          </cell>
          <cell r="CH58">
            <v>81</v>
          </cell>
          <cell r="CI58">
            <v>282</v>
          </cell>
          <cell r="CJ58">
            <v>120</v>
          </cell>
          <cell r="CK58">
            <v>98</v>
          </cell>
          <cell r="CL58">
            <v>263</v>
          </cell>
          <cell r="CM58">
            <v>195</v>
          </cell>
          <cell r="CN58">
            <v>16</v>
          </cell>
          <cell r="CO58">
            <v>152</v>
          </cell>
          <cell r="CP58">
            <v>294</v>
          </cell>
          <cell r="CQ58">
            <v>159</v>
          </cell>
          <cell r="CR58">
            <v>40</v>
          </cell>
          <cell r="CS58">
            <v>301</v>
          </cell>
          <cell r="CT58">
            <v>98</v>
          </cell>
          <cell r="CU58">
            <v>271</v>
          </cell>
          <cell r="CV58">
            <v>187</v>
          </cell>
          <cell r="CW58">
            <v>253</v>
          </cell>
          <cell r="CX58">
            <v>23</v>
          </cell>
          <cell r="CY58">
            <v>56</v>
          </cell>
          <cell r="CZ58">
            <v>299</v>
          </cell>
          <cell r="DA58">
            <v>110</v>
          </cell>
          <cell r="DB58">
            <v>4</v>
          </cell>
          <cell r="DC58">
            <v>38</v>
          </cell>
          <cell r="DD58">
            <v>3</v>
          </cell>
          <cell r="DE58">
            <v>162</v>
          </cell>
          <cell r="DF58">
            <v>67</v>
          </cell>
          <cell r="DG58">
            <v>125</v>
          </cell>
          <cell r="DH58">
            <v>173</v>
          </cell>
          <cell r="DI58">
            <v>231</v>
          </cell>
          <cell r="DJ58">
            <v>29</v>
          </cell>
          <cell r="DK58">
            <v>149</v>
          </cell>
          <cell r="DL58">
            <v>198</v>
          </cell>
          <cell r="DM58">
            <v>71</v>
          </cell>
          <cell r="DN58">
            <v>11</v>
          </cell>
          <cell r="DO58">
            <v>38</v>
          </cell>
          <cell r="DP58">
            <v>64</v>
          </cell>
          <cell r="DQ58">
            <v>282</v>
          </cell>
          <cell r="DR58">
            <v>33</v>
          </cell>
          <cell r="DS58">
            <v>198</v>
          </cell>
          <cell r="DT58">
            <v>186</v>
          </cell>
          <cell r="DU58">
            <v>249</v>
          </cell>
          <cell r="DV58">
            <v>149</v>
          </cell>
          <cell r="DW58">
            <v>109</v>
          </cell>
          <cell r="DX58">
            <v>36</v>
          </cell>
          <cell r="DY58">
            <v>29</v>
          </cell>
          <cell r="DZ58">
            <v>116</v>
          </cell>
          <cell r="EA58">
            <v>168</v>
          </cell>
          <cell r="EB58">
            <v>285</v>
          </cell>
          <cell r="EC58">
            <v>216</v>
          </cell>
          <cell r="ED58">
            <v>56</v>
          </cell>
          <cell r="EE58">
            <v>241</v>
          </cell>
          <cell r="EF58">
            <v>168</v>
          </cell>
          <cell r="EG58">
            <v>266</v>
          </cell>
          <cell r="EH58">
            <v>278</v>
          </cell>
          <cell r="EI58">
            <v>310</v>
          </cell>
          <cell r="EJ58">
            <v>275</v>
          </cell>
          <cell r="EK58">
            <v>25</v>
          </cell>
          <cell r="EL58">
            <v>5</v>
          </cell>
          <cell r="EM58">
            <v>165</v>
          </cell>
          <cell r="EN58">
            <v>273</v>
          </cell>
          <cell r="EO58">
            <v>289</v>
          </cell>
          <cell r="EP58">
            <v>243</v>
          </cell>
          <cell r="EQ58">
            <v>106</v>
          </cell>
          <cell r="ER58">
            <v>162</v>
          </cell>
          <cell r="ES58">
            <v>260</v>
          </cell>
          <cell r="ET58">
            <v>133</v>
          </cell>
          <cell r="EU58">
            <v>86</v>
          </cell>
          <cell r="EV58">
            <v>41</v>
          </cell>
          <cell r="EW58">
            <v>152</v>
          </cell>
          <cell r="EX58">
            <v>10</v>
          </cell>
          <cell r="EY58">
            <v>133</v>
          </cell>
          <cell r="EZ58">
            <v>126</v>
          </cell>
          <cell r="FA58">
            <v>249</v>
          </cell>
          <cell r="FB58">
            <v>48</v>
          </cell>
          <cell r="FC58">
            <v>130</v>
          </cell>
          <cell r="FD58">
            <v>130</v>
          </cell>
          <cell r="FE58">
            <v>284</v>
          </cell>
          <cell r="FF58">
            <v>93</v>
          </cell>
          <cell r="FG58">
            <v>75</v>
          </cell>
          <cell r="FH58">
            <v>256</v>
          </cell>
          <cell r="FI58">
            <v>185</v>
          </cell>
          <cell r="FJ58">
            <v>92</v>
          </cell>
          <cell r="FK58">
            <v>86</v>
          </cell>
          <cell r="FL58">
            <v>84</v>
          </cell>
          <cell r="FM58">
            <v>162</v>
          </cell>
          <cell r="FN58">
            <v>168</v>
          </cell>
          <cell r="FO58">
            <v>19</v>
          </cell>
          <cell r="FP58">
            <v>47</v>
          </cell>
          <cell r="FQ58">
            <v>33</v>
          </cell>
          <cell r="FR58">
            <v>133</v>
          </cell>
          <cell r="FS58">
            <v>275</v>
          </cell>
          <cell r="FT58">
            <v>71</v>
          </cell>
          <cell r="FU58">
            <v>1</v>
          </cell>
          <cell r="FV58">
            <v>25</v>
          </cell>
          <cell r="FW58">
            <v>152</v>
          </cell>
          <cell r="FX58">
            <v>133</v>
          </cell>
          <cell r="FY58">
            <v>93</v>
          </cell>
          <cell r="FZ58">
            <v>143</v>
          </cell>
          <cell r="GA58">
            <v>243</v>
          </cell>
          <cell r="GB58">
            <v>152</v>
          </cell>
          <cell r="GC58">
            <v>48</v>
          </cell>
          <cell r="GD58">
            <v>6</v>
          </cell>
          <cell r="GE58">
            <v>266</v>
          </cell>
          <cell r="GF58">
            <v>195</v>
          </cell>
          <cell r="GG58">
            <v>219</v>
          </cell>
          <cell r="GH58">
            <v>27</v>
          </cell>
          <cell r="GI58">
            <v>79</v>
          </cell>
          <cell r="GJ58">
            <v>247</v>
          </cell>
          <cell r="GK58">
            <v>195</v>
          </cell>
          <cell r="GL58">
            <v>106</v>
          </cell>
          <cell r="GM58">
            <v>285</v>
          </cell>
          <cell r="GN58">
            <v>90</v>
          </cell>
          <cell r="GO58">
            <v>102</v>
          </cell>
          <cell r="GP58">
            <v>67</v>
          </cell>
          <cell r="GQ58">
            <v>266</v>
          </cell>
          <cell r="GR58">
            <v>271</v>
          </cell>
          <cell r="GS58">
            <v>303</v>
          </cell>
          <cell r="GT58">
            <v>104</v>
          </cell>
          <cell r="GU58">
            <v>253</v>
          </cell>
          <cell r="GV58">
            <v>219</v>
          </cell>
          <cell r="GW58">
            <v>292</v>
          </cell>
          <cell r="GX58">
            <v>304</v>
          </cell>
          <cell r="GY58">
            <v>260</v>
          </cell>
          <cell r="GZ58">
            <v>152</v>
          </cell>
          <cell r="HA58">
            <v>118</v>
          </cell>
          <cell r="HB58">
            <v>41</v>
          </cell>
          <cell r="HC58">
            <v>140</v>
          </cell>
          <cell r="HD58">
            <v>235</v>
          </cell>
          <cell r="HE58">
            <v>22</v>
          </cell>
          <cell r="HF58">
            <v>178</v>
          </cell>
          <cell r="HG58">
            <v>120</v>
          </cell>
          <cell r="HH58">
            <v>266</v>
          </cell>
          <cell r="HI58">
            <v>48</v>
          </cell>
          <cell r="HJ58">
            <v>36</v>
          </cell>
          <cell r="HK58">
            <v>86</v>
          </cell>
          <cell r="HL58">
            <v>43</v>
          </cell>
          <cell r="HM58">
            <v>120</v>
          </cell>
          <cell r="HN58">
            <v>223</v>
          </cell>
          <cell r="HO58">
            <v>285</v>
          </cell>
          <cell r="HP58">
            <v>291</v>
          </cell>
          <cell r="HQ58">
            <v>2</v>
          </cell>
          <cell r="HR58">
            <v>78</v>
          </cell>
          <cell r="HS58">
            <v>227</v>
          </cell>
          <cell r="HT58">
            <v>159</v>
          </cell>
          <cell r="HU58">
            <v>248</v>
          </cell>
          <cell r="HV58">
            <v>183</v>
          </cell>
          <cell r="HW58">
            <v>146</v>
          </cell>
          <cell r="HX58">
            <v>73</v>
          </cell>
          <cell r="HY58">
            <v>93</v>
          </cell>
          <cell r="HZ58">
            <v>256</v>
          </cell>
          <cell r="IA58">
            <v>205</v>
          </cell>
          <cell r="IB58">
            <v>63</v>
          </cell>
          <cell r="IC58">
            <v>146</v>
          </cell>
          <cell r="ID58">
            <v>183</v>
          </cell>
          <cell r="IE58">
            <v>296</v>
          </cell>
          <cell r="IF58">
            <v>93</v>
          </cell>
          <cell r="IG58">
            <v>110</v>
          </cell>
          <cell r="IH58">
            <v>260</v>
          </cell>
          <cell r="II58">
            <v>198</v>
          </cell>
          <cell r="IJ58">
            <v>219</v>
          </cell>
          <cell r="IK58">
            <v>16</v>
          </cell>
          <cell r="IL58">
            <v>110</v>
          </cell>
          <cell r="IM58">
            <v>8</v>
          </cell>
          <cell r="IN58">
            <v>212</v>
          </cell>
          <cell r="IO58">
            <v>16</v>
          </cell>
          <cell r="IP58">
            <v>294</v>
          </cell>
          <cell r="IQ58">
            <v>27</v>
          </cell>
          <cell r="IR58">
            <v>102</v>
          </cell>
          <cell r="IS58">
            <v>243</v>
          </cell>
          <cell r="IT58">
            <v>120</v>
          </cell>
          <cell r="IU58">
            <v>118</v>
          </cell>
          <cell r="IV58">
            <v>263</v>
          </cell>
          <cell r="IW58">
            <v>175</v>
          </cell>
          <cell r="IX58">
            <v>64</v>
          </cell>
          <cell r="IY58">
            <v>187</v>
          </cell>
          <cell r="IZ58">
            <v>223</v>
          </cell>
          <cell r="JA58">
            <v>35</v>
          </cell>
          <cell r="JB58">
            <v>256</v>
          </cell>
          <cell r="JC58">
            <v>177</v>
          </cell>
          <cell r="JD58">
            <v>110</v>
          </cell>
          <cell r="JE58">
            <v>308</v>
          </cell>
          <cell r="JF58">
            <v>187</v>
          </cell>
          <cell r="JG58">
            <v>90</v>
          </cell>
          <cell r="JH58">
            <v>106</v>
          </cell>
          <cell r="JI58">
            <v>187</v>
          </cell>
          <cell r="JJ58">
            <v>212</v>
          </cell>
          <cell r="JK58">
            <v>120</v>
          </cell>
          <cell r="JL58">
            <v>175</v>
          </cell>
          <cell r="JM58">
            <v>126</v>
          </cell>
          <cell r="JN58">
            <v>243</v>
          </cell>
          <cell r="JO58">
            <v>116</v>
          </cell>
          <cell r="JP58">
            <v>126</v>
          </cell>
          <cell r="JQ58">
            <v>290</v>
          </cell>
          <cell r="JR58">
            <v>8</v>
          </cell>
          <cell r="JS58">
            <v>237</v>
          </cell>
          <cell r="JT58">
            <v>302</v>
          </cell>
          <cell r="JU58">
            <v>75</v>
          </cell>
          <cell r="JV58">
            <v>52</v>
          </cell>
          <cell r="JW58">
            <v>110</v>
          </cell>
          <cell r="JX58">
            <v>14</v>
          </cell>
          <cell r="JY58">
            <v>205</v>
          </cell>
          <cell r="JZ58">
            <v>216</v>
          </cell>
          <cell r="KA58">
            <v>64</v>
          </cell>
          <cell r="KB58">
            <v>54</v>
          </cell>
          <cell r="KC58">
            <v>98</v>
          </cell>
          <cell r="KD58">
            <v>227</v>
          </cell>
          <cell r="KE58">
            <v>211</v>
          </cell>
          <cell r="KF58">
            <v>187</v>
          </cell>
          <cell r="KG58">
            <v>23</v>
          </cell>
          <cell r="KH58">
            <v>152</v>
          </cell>
          <cell r="KI58">
            <v>75</v>
          </cell>
          <cell r="KJ58">
            <v>278</v>
          </cell>
          <cell r="KK58">
            <v>14</v>
          </cell>
          <cell r="KL58">
            <v>83</v>
          </cell>
          <cell r="KM58">
            <v>223</v>
          </cell>
          <cell r="KN58">
            <v>216</v>
          </cell>
          <cell r="KO58">
            <v>309</v>
          </cell>
          <cell r="KP58">
            <v>168</v>
          </cell>
          <cell r="KQ58">
            <v>81</v>
          </cell>
          <cell r="KR58">
            <v>219</v>
          </cell>
          <cell r="KS58">
            <v>133</v>
          </cell>
          <cell r="KT58">
            <v>187</v>
          </cell>
          <cell r="KU58">
            <v>86</v>
          </cell>
          <cell r="KV58">
            <v>212</v>
          </cell>
          <cell r="KW58">
            <v>130</v>
          </cell>
          <cell r="KX58">
            <v>297</v>
          </cell>
          <cell r="KY58">
            <v>6</v>
          </cell>
          <cell r="KZ58">
            <v>61</v>
          </cell>
          <cell r="LA58">
            <v>281</v>
          </cell>
          <cell r="LB58">
            <v>11</v>
          </cell>
          <cell r="LC58">
            <v>227</v>
          </cell>
          <cell r="LD58">
            <v>256</v>
          </cell>
        </row>
        <row r="59">
          <cell r="G59">
            <v>0.44</v>
          </cell>
          <cell r="H59">
            <v>0.57999999999999996</v>
          </cell>
          <cell r="I59">
            <v>0.6</v>
          </cell>
          <cell r="J59">
            <v>0.74</v>
          </cell>
          <cell r="K59">
            <v>0.4</v>
          </cell>
          <cell r="L59">
            <v>0.57999999999999996</v>
          </cell>
          <cell r="M59">
            <v>0.5</v>
          </cell>
          <cell r="N59">
            <v>0.52</v>
          </cell>
          <cell r="O59">
            <v>0.64</v>
          </cell>
          <cell r="P59">
            <v>0.54</v>
          </cell>
          <cell r="Q59">
            <v>0.98</v>
          </cell>
          <cell r="R59">
            <v>0.48</v>
          </cell>
          <cell r="S59">
            <v>0.78</v>
          </cell>
          <cell r="T59">
            <v>0.5</v>
          </cell>
          <cell r="U59">
            <v>0.64</v>
          </cell>
          <cell r="V59">
            <v>0.57999999999999996</v>
          </cell>
          <cell r="W59">
            <v>0.66</v>
          </cell>
          <cell r="X59">
            <v>0.6</v>
          </cell>
          <cell r="Y59">
            <v>0.18</v>
          </cell>
          <cell r="Z59">
            <v>0.46</v>
          </cell>
          <cell r="AA59">
            <v>0.38</v>
          </cell>
          <cell r="AB59">
            <v>0.74</v>
          </cell>
          <cell r="AC59">
            <v>0.7</v>
          </cell>
          <cell r="AD59">
            <v>0.72</v>
          </cell>
          <cell r="AE59">
            <v>0.72</v>
          </cell>
          <cell r="AF59">
            <v>0.8</v>
          </cell>
          <cell r="AG59">
            <v>0.56000000000000005</v>
          </cell>
          <cell r="AH59">
            <v>0.54</v>
          </cell>
          <cell r="AI59">
            <v>0.86</v>
          </cell>
          <cell r="AJ59">
            <v>0.72</v>
          </cell>
          <cell r="AK59">
            <v>0.76</v>
          </cell>
          <cell r="AL59">
            <v>0.46</v>
          </cell>
          <cell r="AM59">
            <v>0.78</v>
          </cell>
          <cell r="AN59">
            <v>0.56000000000000005</v>
          </cell>
          <cell r="AO59">
            <v>0.68</v>
          </cell>
          <cell r="AP59">
            <v>0.62</v>
          </cell>
          <cell r="AQ59">
            <v>0.68</v>
          </cell>
          <cell r="AR59">
            <v>0.64</v>
          </cell>
          <cell r="AS59">
            <v>0.7</v>
          </cell>
          <cell r="AT59">
            <v>0.42</v>
          </cell>
          <cell r="AU59">
            <v>0.66</v>
          </cell>
          <cell r="AV59">
            <v>0.56000000000000005</v>
          </cell>
          <cell r="AW59">
            <v>0.7</v>
          </cell>
          <cell r="AX59">
            <v>0.5</v>
          </cell>
          <cell r="AY59">
            <v>0.74</v>
          </cell>
          <cell r="AZ59">
            <v>0.5</v>
          </cell>
          <cell r="BA59">
            <v>0.6</v>
          </cell>
          <cell r="BB59">
            <v>0.48</v>
          </cell>
          <cell r="BC59">
            <v>0.8</v>
          </cell>
          <cell r="BD59">
            <v>0.7</v>
          </cell>
          <cell r="BE59">
            <v>0.62</v>
          </cell>
          <cell r="BF59">
            <v>0.7</v>
          </cell>
          <cell r="BG59">
            <v>0.74</v>
          </cell>
          <cell r="BH59">
            <v>0.62</v>
          </cell>
          <cell r="BI59">
            <v>0.57999999999999996</v>
          </cell>
          <cell r="BJ59">
            <v>0.86</v>
          </cell>
          <cell r="BK59">
            <v>0.64</v>
          </cell>
          <cell r="BL59">
            <v>0.76</v>
          </cell>
          <cell r="BM59">
            <v>0.74</v>
          </cell>
          <cell r="BN59">
            <v>0.7</v>
          </cell>
          <cell r="BO59">
            <v>0.72</v>
          </cell>
          <cell r="BP59">
            <v>0.66</v>
          </cell>
          <cell r="BQ59">
            <v>0.54</v>
          </cell>
          <cell r="BR59">
            <v>0.6</v>
          </cell>
          <cell r="BS59">
            <v>0.42</v>
          </cell>
          <cell r="BT59">
            <v>0.84</v>
          </cell>
          <cell r="BU59">
            <v>0.68</v>
          </cell>
          <cell r="BV59">
            <v>0.84</v>
          </cell>
          <cell r="BW59">
            <v>0.5</v>
          </cell>
          <cell r="BX59">
            <v>0.62</v>
          </cell>
          <cell r="BY59">
            <v>0.64</v>
          </cell>
          <cell r="BZ59">
            <v>0.42</v>
          </cell>
          <cell r="CA59">
            <v>0.76</v>
          </cell>
          <cell r="CB59">
            <v>0.7</v>
          </cell>
          <cell r="CC59">
            <v>0.57999999999999996</v>
          </cell>
          <cell r="CD59">
            <v>0.5</v>
          </cell>
          <cell r="CE59">
            <v>0.6</v>
          </cell>
          <cell r="CF59">
            <v>0.88</v>
          </cell>
          <cell r="CG59">
            <v>0.7</v>
          </cell>
          <cell r="CH59">
            <v>0.78</v>
          </cell>
          <cell r="CI59">
            <v>0.42</v>
          </cell>
          <cell r="CJ59">
            <v>0.62</v>
          </cell>
          <cell r="CK59">
            <v>0.86</v>
          </cell>
          <cell r="CL59">
            <v>0.64</v>
          </cell>
          <cell r="CM59">
            <v>0.56000000000000005</v>
          </cell>
          <cell r="CN59">
            <v>0.78</v>
          </cell>
          <cell r="CO59">
            <v>0.68</v>
          </cell>
          <cell r="CP59">
            <v>0.24</v>
          </cell>
          <cell r="CQ59">
            <v>0.72</v>
          </cell>
          <cell r="CR59">
            <v>0.9</v>
          </cell>
          <cell r="CS59">
            <v>0.36</v>
          </cell>
          <cell r="CT59">
            <v>0.82</v>
          </cell>
          <cell r="CU59">
            <v>0.66</v>
          </cell>
          <cell r="CV59">
            <v>0.57999999999999996</v>
          </cell>
          <cell r="CW59">
            <v>0.6</v>
          </cell>
          <cell r="CX59">
            <v>0.86</v>
          </cell>
          <cell r="CY59">
            <v>0.66</v>
          </cell>
          <cell r="CZ59">
            <v>0.5</v>
          </cell>
          <cell r="DA59">
            <v>0.52</v>
          </cell>
          <cell r="DB59">
            <v>0.92</v>
          </cell>
          <cell r="DC59">
            <v>0.68</v>
          </cell>
          <cell r="DD59">
            <v>0.86</v>
          </cell>
          <cell r="DE59">
            <v>0.68</v>
          </cell>
          <cell r="DF59">
            <v>0.72</v>
          </cell>
          <cell r="DG59">
            <v>0.54</v>
          </cell>
          <cell r="DH59">
            <v>0.64</v>
          </cell>
          <cell r="DI59">
            <v>0.54</v>
          </cell>
          <cell r="DJ59">
            <v>0.9</v>
          </cell>
          <cell r="DK59">
            <v>0.72</v>
          </cell>
          <cell r="DL59">
            <v>0.5</v>
          </cell>
          <cell r="DM59">
            <v>0.8</v>
          </cell>
          <cell r="DN59">
            <v>0.84</v>
          </cell>
          <cell r="DO59">
            <v>0.76</v>
          </cell>
          <cell r="DP59">
            <v>0.66</v>
          </cell>
          <cell r="DQ59">
            <v>0.38</v>
          </cell>
          <cell r="DR59">
            <v>0.86</v>
          </cell>
          <cell r="DS59">
            <v>0.72</v>
          </cell>
          <cell r="DT59">
            <v>0.62</v>
          </cell>
          <cell r="DU59">
            <v>0.54</v>
          </cell>
          <cell r="DV59">
            <v>0.62</v>
          </cell>
          <cell r="DW59">
            <v>0.6</v>
          </cell>
          <cell r="DX59">
            <v>0.84</v>
          </cell>
          <cell r="DY59">
            <v>0.72</v>
          </cell>
          <cell r="DZ59">
            <v>0.8</v>
          </cell>
          <cell r="EA59">
            <v>0.57999999999999996</v>
          </cell>
          <cell r="EB59">
            <v>0.5</v>
          </cell>
          <cell r="EC59">
            <v>0.56000000000000005</v>
          </cell>
          <cell r="ED59">
            <v>0.82</v>
          </cell>
          <cell r="EE59">
            <v>0.72</v>
          </cell>
          <cell r="EF59">
            <v>0.72</v>
          </cell>
          <cell r="EG59">
            <v>0.4</v>
          </cell>
          <cell r="EH59">
            <v>0.32</v>
          </cell>
          <cell r="EI59">
            <v>0.08</v>
          </cell>
          <cell r="EJ59">
            <v>0.44</v>
          </cell>
          <cell r="EK59">
            <v>0.92</v>
          </cell>
          <cell r="EL59">
            <v>0.88</v>
          </cell>
          <cell r="EM59">
            <v>0.72</v>
          </cell>
          <cell r="EN59">
            <v>0.62</v>
          </cell>
          <cell r="EO59">
            <v>0.68</v>
          </cell>
          <cell r="EP59">
            <v>0.38</v>
          </cell>
          <cell r="EQ59">
            <v>0.7</v>
          </cell>
          <cell r="ER59">
            <v>0.5</v>
          </cell>
          <cell r="ES59">
            <v>0.44</v>
          </cell>
          <cell r="ET59">
            <v>0.72</v>
          </cell>
          <cell r="EU59">
            <v>0.68</v>
          </cell>
          <cell r="EV59">
            <v>0.7</v>
          </cell>
          <cell r="EW59">
            <v>0.56000000000000005</v>
          </cell>
          <cell r="EX59">
            <v>0.8</v>
          </cell>
          <cell r="EY59">
            <v>0.56000000000000005</v>
          </cell>
          <cell r="EZ59">
            <v>0.6</v>
          </cell>
          <cell r="FA59">
            <v>0.44</v>
          </cell>
          <cell r="FB59">
            <v>0.72</v>
          </cell>
          <cell r="FC59">
            <v>0.64</v>
          </cell>
          <cell r="FD59">
            <v>0.66</v>
          </cell>
          <cell r="FE59">
            <v>0.57999999999999996</v>
          </cell>
          <cell r="FF59">
            <v>0.54</v>
          </cell>
          <cell r="FG59">
            <v>0.72</v>
          </cell>
          <cell r="FH59">
            <v>0.44</v>
          </cell>
          <cell r="FI59">
            <v>0.8</v>
          </cell>
          <cell r="FJ59">
            <v>0.86</v>
          </cell>
          <cell r="FK59">
            <v>0.57999999999999996</v>
          </cell>
          <cell r="FL59">
            <v>0.62</v>
          </cell>
          <cell r="FM59">
            <v>0.64</v>
          </cell>
          <cell r="FN59">
            <v>0.6</v>
          </cell>
          <cell r="FO59">
            <v>0.66</v>
          </cell>
          <cell r="FP59">
            <v>0.66</v>
          </cell>
          <cell r="FQ59">
            <v>0.66</v>
          </cell>
          <cell r="FR59">
            <v>0.68</v>
          </cell>
          <cell r="FS59">
            <v>0.4</v>
          </cell>
          <cell r="FT59">
            <v>0.64</v>
          </cell>
          <cell r="FU59">
            <v>0.88</v>
          </cell>
          <cell r="FV59">
            <v>0.96</v>
          </cell>
          <cell r="FW59">
            <v>0.74</v>
          </cell>
          <cell r="FX59">
            <v>0.72</v>
          </cell>
          <cell r="FY59">
            <v>0.74</v>
          </cell>
          <cell r="FZ59">
            <v>0.72</v>
          </cell>
          <cell r="GA59">
            <v>0.62</v>
          </cell>
          <cell r="GB59">
            <v>0.52</v>
          </cell>
          <cell r="GC59">
            <v>0.84</v>
          </cell>
          <cell r="GD59">
            <v>0.9</v>
          </cell>
          <cell r="GE59">
            <v>0.48</v>
          </cell>
          <cell r="GF59">
            <v>0.5</v>
          </cell>
          <cell r="GG59">
            <v>0.76</v>
          </cell>
          <cell r="GH59">
            <v>0.82</v>
          </cell>
          <cell r="GI59">
            <v>0.8</v>
          </cell>
          <cell r="GJ59">
            <v>0.46</v>
          </cell>
          <cell r="GK59">
            <v>0.64</v>
          </cell>
          <cell r="GL59">
            <v>0.64</v>
          </cell>
          <cell r="GM59">
            <v>0.24</v>
          </cell>
          <cell r="GN59">
            <v>0.78</v>
          </cell>
          <cell r="GO59">
            <v>0.6</v>
          </cell>
          <cell r="GP59">
            <v>0.9</v>
          </cell>
          <cell r="GQ59">
            <v>0.5</v>
          </cell>
          <cell r="GR59">
            <v>0.38</v>
          </cell>
          <cell r="GS59">
            <v>0.42</v>
          </cell>
          <cell r="GT59">
            <v>0.6</v>
          </cell>
          <cell r="GU59">
            <v>0.54</v>
          </cell>
          <cell r="GV59">
            <v>0.48</v>
          </cell>
          <cell r="GW59">
            <v>0.34</v>
          </cell>
          <cell r="GX59">
            <v>0.46</v>
          </cell>
          <cell r="GY59">
            <v>0.64</v>
          </cell>
          <cell r="GZ59">
            <v>0.62</v>
          </cell>
          <cell r="HA59">
            <v>0.7</v>
          </cell>
          <cell r="HB59">
            <v>0.84</v>
          </cell>
          <cell r="HC59">
            <v>0.57999999999999996</v>
          </cell>
          <cell r="HD59">
            <v>0.68</v>
          </cell>
          <cell r="HE59">
            <v>0.82</v>
          </cell>
          <cell r="HF59">
            <v>0.5</v>
          </cell>
          <cell r="HG59">
            <v>0.52</v>
          </cell>
          <cell r="HH59">
            <v>0.34</v>
          </cell>
          <cell r="HI59">
            <v>0.82</v>
          </cell>
          <cell r="HJ59">
            <v>0.64</v>
          </cell>
          <cell r="HK59">
            <v>0.84</v>
          </cell>
          <cell r="HL59">
            <v>0.7</v>
          </cell>
          <cell r="HM59">
            <v>0.66</v>
          </cell>
          <cell r="HN59">
            <v>0.9</v>
          </cell>
          <cell r="HO59">
            <v>0.62</v>
          </cell>
          <cell r="HP59">
            <v>0.34</v>
          </cell>
          <cell r="HQ59">
            <v>0.84</v>
          </cell>
          <cell r="HR59">
            <v>0.82</v>
          </cell>
          <cell r="HS59">
            <v>0.66</v>
          </cell>
          <cell r="HT59">
            <v>0.68</v>
          </cell>
          <cell r="HU59">
            <v>0.54</v>
          </cell>
          <cell r="HV59">
            <v>0.62</v>
          </cell>
          <cell r="HW59">
            <v>0.57999999999999996</v>
          </cell>
          <cell r="HX59">
            <v>0.68</v>
          </cell>
          <cell r="HY59">
            <v>0.8</v>
          </cell>
          <cell r="HZ59">
            <v>0.56000000000000005</v>
          </cell>
          <cell r="IA59">
            <v>0.84</v>
          </cell>
          <cell r="IB59">
            <v>0.9</v>
          </cell>
          <cell r="IC59">
            <v>0.6</v>
          </cell>
          <cell r="ID59">
            <v>0.6</v>
          </cell>
          <cell r="IE59">
            <v>0.46</v>
          </cell>
          <cell r="IF59">
            <v>0.66</v>
          </cell>
          <cell r="IG59">
            <v>0.72</v>
          </cell>
          <cell r="IH59">
            <v>0.54</v>
          </cell>
          <cell r="II59">
            <v>0.54</v>
          </cell>
          <cell r="IJ59">
            <v>0.4</v>
          </cell>
          <cell r="IK59">
            <v>0.8</v>
          </cell>
          <cell r="IL59">
            <v>0.76</v>
          </cell>
          <cell r="IM59">
            <v>0.96</v>
          </cell>
          <cell r="IN59">
            <v>0.72</v>
          </cell>
          <cell r="IO59">
            <v>0.84</v>
          </cell>
          <cell r="IP59">
            <v>0.6</v>
          </cell>
          <cell r="IQ59">
            <v>0.84</v>
          </cell>
          <cell r="IR59">
            <v>0.64</v>
          </cell>
          <cell r="IS59">
            <v>0.44</v>
          </cell>
          <cell r="IT59">
            <v>0.56000000000000005</v>
          </cell>
          <cell r="IU59">
            <v>0.68</v>
          </cell>
          <cell r="IV59">
            <v>0.42</v>
          </cell>
          <cell r="IW59">
            <v>0.94</v>
          </cell>
          <cell r="IX59">
            <v>0.78</v>
          </cell>
          <cell r="IY59">
            <v>0.54</v>
          </cell>
          <cell r="IZ59">
            <v>0.57999999999999996</v>
          </cell>
          <cell r="JA59">
            <v>0.78</v>
          </cell>
          <cell r="JB59">
            <v>0.52</v>
          </cell>
          <cell r="JC59">
            <v>0.6</v>
          </cell>
          <cell r="JD59">
            <v>0.7</v>
          </cell>
          <cell r="JE59">
            <v>0.36</v>
          </cell>
          <cell r="JF59">
            <v>0.52</v>
          </cell>
          <cell r="JG59">
            <v>0.54</v>
          </cell>
          <cell r="JH59">
            <v>0.76</v>
          </cell>
          <cell r="JI59">
            <v>0.84</v>
          </cell>
          <cell r="JJ59">
            <v>0.56000000000000005</v>
          </cell>
          <cell r="JK59">
            <v>0.8</v>
          </cell>
          <cell r="JL59">
            <v>0.36</v>
          </cell>
          <cell r="JM59">
            <v>0.66</v>
          </cell>
          <cell r="JN59">
            <v>0.62</v>
          </cell>
          <cell r="JO59">
            <v>0.56000000000000005</v>
          </cell>
          <cell r="JP59">
            <v>0.72</v>
          </cell>
          <cell r="JQ59">
            <v>0.26</v>
          </cell>
          <cell r="JR59">
            <v>0.96</v>
          </cell>
          <cell r="JS59">
            <v>0.5</v>
          </cell>
          <cell r="JT59">
            <v>0.6</v>
          </cell>
          <cell r="JU59">
            <v>0.68</v>
          </cell>
          <cell r="JV59">
            <v>0.7</v>
          </cell>
          <cell r="JW59">
            <v>0.7</v>
          </cell>
          <cell r="JX59">
            <v>0.84</v>
          </cell>
          <cell r="JY59">
            <v>0.66</v>
          </cell>
          <cell r="JZ59">
            <v>0.54</v>
          </cell>
          <cell r="KA59">
            <v>0.76</v>
          </cell>
          <cell r="KB59">
            <v>0.86</v>
          </cell>
          <cell r="KC59">
            <v>0.57999999999999996</v>
          </cell>
          <cell r="KD59">
            <v>0.48</v>
          </cell>
          <cell r="KE59">
            <v>0.64</v>
          </cell>
          <cell r="KF59">
            <v>0.84</v>
          </cell>
          <cell r="KG59">
            <v>0.8</v>
          </cell>
          <cell r="KH59">
            <v>0.72</v>
          </cell>
          <cell r="KI59">
            <v>0.82</v>
          </cell>
          <cell r="KJ59">
            <v>0.54</v>
          </cell>
          <cell r="KK59">
            <v>0.78</v>
          </cell>
          <cell r="KL59">
            <v>0.57999999999999996</v>
          </cell>
          <cell r="KM59">
            <v>0.66</v>
          </cell>
          <cell r="KN59">
            <v>0.74</v>
          </cell>
          <cell r="KO59">
            <v>0.24</v>
          </cell>
          <cell r="KP59">
            <v>0.74</v>
          </cell>
          <cell r="KQ59">
            <v>0.66</v>
          </cell>
          <cell r="KR59">
            <v>0.6</v>
          </cell>
          <cell r="KS59">
            <v>0.64</v>
          </cell>
          <cell r="KT59">
            <v>0.38</v>
          </cell>
          <cell r="KU59">
            <v>0.6</v>
          </cell>
          <cell r="KV59">
            <v>0.54</v>
          </cell>
          <cell r="KW59">
            <v>0.8</v>
          </cell>
          <cell r="KX59">
            <v>0.32</v>
          </cell>
          <cell r="KY59">
            <v>0.84</v>
          </cell>
          <cell r="KZ59">
            <v>0.76</v>
          </cell>
          <cell r="LA59">
            <v>0.48</v>
          </cell>
          <cell r="LB59">
            <v>0.76</v>
          </cell>
          <cell r="LC59">
            <v>0.52</v>
          </cell>
          <cell r="LD59">
            <v>0.5</v>
          </cell>
        </row>
        <row r="65">
          <cell r="B65">
            <v>0</v>
          </cell>
        </row>
        <row r="66">
          <cell r="B66">
            <v>1</v>
          </cell>
        </row>
        <row r="67">
          <cell r="B67">
            <v>2</v>
          </cell>
        </row>
        <row r="68">
          <cell r="B68">
            <v>3</v>
          </cell>
        </row>
        <row r="69">
          <cell r="B69">
            <v>4</v>
          </cell>
        </row>
        <row r="70">
          <cell r="B70">
            <v>5</v>
          </cell>
        </row>
        <row r="71">
          <cell r="B71">
            <v>6</v>
          </cell>
        </row>
        <row r="72">
          <cell r="B72">
            <v>7</v>
          </cell>
        </row>
        <row r="73">
          <cell r="B73">
            <v>8</v>
          </cell>
        </row>
        <row r="74">
          <cell r="B74">
            <v>9</v>
          </cell>
        </row>
        <row r="75">
          <cell r="B75">
            <v>10</v>
          </cell>
        </row>
        <row r="76">
          <cell r="B76">
            <v>11</v>
          </cell>
        </row>
        <row r="77">
          <cell r="B77">
            <v>12</v>
          </cell>
        </row>
        <row r="78">
          <cell r="B78">
            <v>13</v>
          </cell>
        </row>
        <row r="79">
          <cell r="B79">
            <v>14</v>
          </cell>
        </row>
        <row r="80">
          <cell r="B80">
            <v>15</v>
          </cell>
        </row>
        <row r="81">
          <cell r="B81">
            <v>16</v>
          </cell>
        </row>
        <row r="82">
          <cell r="B82">
            <v>17</v>
          </cell>
        </row>
        <row r="83">
          <cell r="B83">
            <v>18</v>
          </cell>
        </row>
        <row r="84">
          <cell r="B84">
            <v>19</v>
          </cell>
        </row>
        <row r="85">
          <cell r="B85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69DB9-8E95-45A4-9EB1-23E82C2A8175}">
  <sheetPr>
    <pageSetUpPr fitToPage="1"/>
  </sheetPr>
  <dimension ref="A1:AH85"/>
  <sheetViews>
    <sheetView tabSelected="1" zoomScale="70" zoomScaleNormal="70" workbookViewId="0">
      <pane xSplit="1" topLeftCell="E1" activePane="topRight" state="frozen"/>
      <selection pane="topRight" activeCell="L7" sqref="L7"/>
    </sheetView>
  </sheetViews>
  <sheetFormatPr baseColWidth="10" defaultRowHeight="14.4" x14ac:dyDescent="0.3"/>
  <cols>
    <col min="1" max="1" width="16.44140625" style="4" customWidth="1"/>
    <col min="2" max="2" width="47.21875" style="4" customWidth="1"/>
    <col min="3" max="3" width="12.88671875" style="4" customWidth="1"/>
    <col min="4" max="4" width="15.44140625" style="4" customWidth="1"/>
    <col min="5" max="28" width="10.77734375" style="4" customWidth="1"/>
    <col min="29" max="29" width="21.6640625" style="4" customWidth="1"/>
    <col min="30" max="30" width="23.5546875" style="4" customWidth="1"/>
    <col min="31" max="31" width="51.109375" style="4" customWidth="1"/>
    <col min="32" max="16384" width="11.5546875" style="4"/>
  </cols>
  <sheetData>
    <row r="1" spans="1:34" s="11" customFormat="1" ht="42" thickBot="1" x14ac:dyDescent="0.35">
      <c r="A1" s="10" t="s">
        <v>10</v>
      </c>
      <c r="B1" s="10" t="s">
        <v>31</v>
      </c>
      <c r="C1" s="10" t="s">
        <v>0</v>
      </c>
      <c r="D1" s="10" t="s">
        <v>30</v>
      </c>
      <c r="E1" s="10">
        <v>1</v>
      </c>
      <c r="F1" s="10">
        <v>2</v>
      </c>
      <c r="G1" s="10">
        <v>3</v>
      </c>
      <c r="H1" s="10">
        <v>4</v>
      </c>
      <c r="I1" s="10">
        <v>5</v>
      </c>
      <c r="J1" s="10">
        <v>6</v>
      </c>
      <c r="K1" s="10">
        <v>7</v>
      </c>
      <c r="L1" s="10">
        <v>8</v>
      </c>
      <c r="M1" s="10">
        <v>9</v>
      </c>
      <c r="N1" s="10">
        <v>10</v>
      </c>
      <c r="O1" s="10">
        <v>11</v>
      </c>
      <c r="P1" s="10">
        <v>12</v>
      </c>
      <c r="Q1" s="10">
        <v>13</v>
      </c>
      <c r="R1" s="10">
        <v>14</v>
      </c>
      <c r="S1" s="10">
        <v>15</v>
      </c>
      <c r="T1" s="10">
        <v>16</v>
      </c>
      <c r="U1" s="10">
        <v>17</v>
      </c>
      <c r="V1" s="10">
        <v>18</v>
      </c>
      <c r="W1" s="10">
        <v>19</v>
      </c>
      <c r="X1" s="10">
        <v>20</v>
      </c>
      <c r="Y1" s="10">
        <v>21</v>
      </c>
      <c r="Z1" s="10">
        <v>22</v>
      </c>
      <c r="AA1" s="10">
        <v>23</v>
      </c>
      <c r="AB1" s="10">
        <v>24</v>
      </c>
      <c r="AC1" s="10" t="s">
        <v>10</v>
      </c>
      <c r="AD1" s="10" t="s">
        <v>0</v>
      </c>
      <c r="AE1" s="10" t="s">
        <v>31</v>
      </c>
      <c r="AF1" s="10" t="s">
        <v>32</v>
      </c>
    </row>
    <row r="2" spans="1:34" ht="15" thickBot="1" x14ac:dyDescent="0.35">
      <c r="A2" s="12"/>
      <c r="B2" s="12"/>
      <c r="C2" s="12"/>
      <c r="D2" s="3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56"/>
      <c r="AG2" s="62" t="s">
        <v>1</v>
      </c>
    </row>
    <row r="3" spans="1:34" x14ac:dyDescent="0.3">
      <c r="A3" s="29" t="s">
        <v>23</v>
      </c>
      <c r="B3" s="30"/>
      <c r="C3" s="31">
        <f>SUM(C4:C14)</f>
        <v>47</v>
      </c>
      <c r="D3" s="30"/>
      <c r="E3" s="31">
        <f t="shared" ref="E3:AB3" si="0">SUM(E4:E14)</f>
        <v>36</v>
      </c>
      <c r="F3" s="31">
        <f t="shared" si="0"/>
        <v>27</v>
      </c>
      <c r="G3" s="31">
        <f t="shared" si="0"/>
        <v>8</v>
      </c>
      <c r="H3" s="31">
        <f t="shared" si="0"/>
        <v>30</v>
      </c>
      <c r="I3" s="31">
        <f t="shared" si="0"/>
        <v>14.5</v>
      </c>
      <c r="J3" s="31">
        <f t="shared" si="0"/>
        <v>35</v>
      </c>
      <c r="K3" s="31">
        <f t="shared" si="0"/>
        <v>27.5</v>
      </c>
      <c r="L3" s="31">
        <f t="shared" si="0"/>
        <v>35.5</v>
      </c>
      <c r="M3" s="31">
        <f t="shared" si="0"/>
        <v>31.5</v>
      </c>
      <c r="N3" s="31">
        <f t="shared" si="0"/>
        <v>34</v>
      </c>
      <c r="O3" s="31">
        <f t="shared" si="0"/>
        <v>33</v>
      </c>
      <c r="P3" s="31">
        <f t="shared" si="0"/>
        <v>34</v>
      </c>
      <c r="Q3" s="31">
        <f t="shared" si="0"/>
        <v>14.5</v>
      </c>
      <c r="R3" s="31">
        <f t="shared" si="0"/>
        <v>32</v>
      </c>
      <c r="S3" s="31">
        <f t="shared" si="0"/>
        <v>23</v>
      </c>
      <c r="T3" s="31">
        <f t="shared" si="0"/>
        <v>36</v>
      </c>
      <c r="U3" s="31">
        <f t="shared" si="0"/>
        <v>24</v>
      </c>
      <c r="V3" s="31">
        <f t="shared" si="0"/>
        <v>12</v>
      </c>
      <c r="W3" s="31">
        <f t="shared" si="0"/>
        <v>4</v>
      </c>
      <c r="X3" s="31">
        <f t="shared" si="0"/>
        <v>31</v>
      </c>
      <c r="Y3" s="31">
        <f t="shared" si="0"/>
        <v>17</v>
      </c>
      <c r="Z3" s="31">
        <f t="shared" si="0"/>
        <v>18</v>
      </c>
      <c r="AA3" s="31">
        <f t="shared" si="0"/>
        <v>34</v>
      </c>
      <c r="AB3" s="31">
        <f t="shared" si="0"/>
        <v>30</v>
      </c>
      <c r="AC3" s="31" t="s">
        <v>23</v>
      </c>
      <c r="AD3" s="31">
        <f>SUM(AD4:AD14)</f>
        <v>47</v>
      </c>
      <c r="AE3" s="30"/>
      <c r="AF3" s="57">
        <f>SUM(E3:AB3)/(24*C3)</f>
        <v>0.55097517730496459</v>
      </c>
      <c r="AG3" s="63"/>
    </row>
    <row r="4" spans="1:34" x14ac:dyDescent="0.3">
      <c r="A4" s="33" t="s">
        <v>11</v>
      </c>
      <c r="B4" s="5" t="s">
        <v>37</v>
      </c>
      <c r="C4" s="5">
        <v>4</v>
      </c>
      <c r="D4" s="7" t="s">
        <v>2</v>
      </c>
      <c r="E4" s="5">
        <v>1</v>
      </c>
      <c r="F4" s="5">
        <v>0</v>
      </c>
      <c r="G4" s="5">
        <v>0</v>
      </c>
      <c r="H4" s="5">
        <v>4</v>
      </c>
      <c r="I4" s="5">
        <v>2</v>
      </c>
      <c r="J4" s="5">
        <v>4</v>
      </c>
      <c r="K4" s="5">
        <v>4</v>
      </c>
      <c r="L4" s="5"/>
      <c r="M4" s="5">
        <v>2</v>
      </c>
      <c r="N4" s="5">
        <v>3</v>
      </c>
      <c r="O4" s="5">
        <v>2</v>
      </c>
      <c r="P4" s="5">
        <v>4</v>
      </c>
      <c r="Q4" s="5">
        <v>0</v>
      </c>
      <c r="R4" s="5">
        <v>4</v>
      </c>
      <c r="S4" s="5">
        <v>3</v>
      </c>
      <c r="T4" s="5">
        <v>4</v>
      </c>
      <c r="U4" s="5">
        <v>4</v>
      </c>
      <c r="V4" s="5">
        <v>0</v>
      </c>
      <c r="W4" s="5">
        <v>4</v>
      </c>
      <c r="X4" s="5">
        <v>2</v>
      </c>
      <c r="Y4" s="5"/>
      <c r="Z4" s="5">
        <v>0</v>
      </c>
      <c r="AA4" s="5">
        <v>4</v>
      </c>
      <c r="AB4" s="5">
        <v>2</v>
      </c>
      <c r="AC4" s="5" t="s">
        <v>11</v>
      </c>
      <c r="AD4" s="5">
        <v>4</v>
      </c>
      <c r="AE4" s="5" t="s">
        <v>37</v>
      </c>
      <c r="AF4" s="58">
        <f>SUM(E4:AB4)/(24*C4)</f>
        <v>0.55208333333333337</v>
      </c>
      <c r="AG4" s="64" t="s">
        <v>2</v>
      </c>
      <c r="AH4" s="72"/>
    </row>
    <row r="5" spans="1:34" x14ac:dyDescent="0.3">
      <c r="A5" s="33" t="s">
        <v>12</v>
      </c>
      <c r="B5" s="5" t="s">
        <v>38</v>
      </c>
      <c r="C5" s="5">
        <v>9</v>
      </c>
      <c r="D5" s="7" t="s">
        <v>2</v>
      </c>
      <c r="E5" s="5">
        <v>5</v>
      </c>
      <c r="F5" s="5">
        <v>7</v>
      </c>
      <c r="G5" s="5">
        <v>1</v>
      </c>
      <c r="H5" s="5">
        <v>7</v>
      </c>
      <c r="I5" s="5">
        <v>0.5</v>
      </c>
      <c r="J5" s="5">
        <v>5</v>
      </c>
      <c r="K5" s="5">
        <v>4</v>
      </c>
      <c r="L5" s="5">
        <v>6.5</v>
      </c>
      <c r="M5" s="5">
        <v>7.5</v>
      </c>
      <c r="N5" s="5">
        <v>9</v>
      </c>
      <c r="O5" s="5">
        <v>5</v>
      </c>
      <c r="P5" s="5">
        <v>7</v>
      </c>
      <c r="Q5" s="5">
        <v>0.5</v>
      </c>
      <c r="R5" s="5">
        <v>7</v>
      </c>
      <c r="S5" s="5">
        <v>6</v>
      </c>
      <c r="T5" s="5">
        <v>9</v>
      </c>
      <c r="U5" s="5">
        <v>0</v>
      </c>
      <c r="V5" s="5">
        <v>4</v>
      </c>
      <c r="W5" s="5"/>
      <c r="X5" s="5">
        <v>6</v>
      </c>
      <c r="Y5" s="5">
        <v>0</v>
      </c>
      <c r="Z5" s="5">
        <v>4</v>
      </c>
      <c r="AA5" s="5">
        <v>9</v>
      </c>
      <c r="AB5" s="5">
        <v>5</v>
      </c>
      <c r="AC5" s="5" t="s">
        <v>12</v>
      </c>
      <c r="AD5" s="5">
        <v>9</v>
      </c>
      <c r="AE5" s="5" t="s">
        <v>38</v>
      </c>
      <c r="AF5" s="58">
        <f t="shared" ref="AF5:AF14" si="1">SUM(E5:AB5)/(24*C5)</f>
        <v>0.53240740740740744</v>
      </c>
      <c r="AG5" s="64" t="s">
        <v>2</v>
      </c>
      <c r="AH5" s="72"/>
    </row>
    <row r="6" spans="1:34" x14ac:dyDescent="0.3">
      <c r="A6" s="33" t="s">
        <v>13</v>
      </c>
      <c r="B6" s="5" t="s">
        <v>39</v>
      </c>
      <c r="C6" s="5">
        <v>4</v>
      </c>
      <c r="D6" s="7" t="s">
        <v>2</v>
      </c>
      <c r="E6" s="5">
        <v>3</v>
      </c>
      <c r="F6" s="5">
        <v>4</v>
      </c>
      <c r="G6" s="5">
        <v>1</v>
      </c>
      <c r="H6" s="5">
        <v>3</v>
      </c>
      <c r="I6" s="5">
        <v>0</v>
      </c>
      <c r="J6" s="5">
        <v>4</v>
      </c>
      <c r="K6" s="5">
        <v>4</v>
      </c>
      <c r="L6" s="5">
        <v>4</v>
      </c>
      <c r="M6" s="5">
        <v>3</v>
      </c>
      <c r="N6" s="5">
        <v>4</v>
      </c>
      <c r="O6" s="5">
        <v>4</v>
      </c>
      <c r="P6" s="5"/>
      <c r="Q6" s="5">
        <v>1</v>
      </c>
      <c r="R6" s="5">
        <v>3</v>
      </c>
      <c r="S6" s="5">
        <v>3</v>
      </c>
      <c r="T6" s="5">
        <v>4</v>
      </c>
      <c r="U6" s="5">
        <v>4</v>
      </c>
      <c r="V6" s="5"/>
      <c r="W6" s="5"/>
      <c r="X6" s="5">
        <v>3</v>
      </c>
      <c r="Y6" s="5"/>
      <c r="Z6" s="5">
        <v>1</v>
      </c>
      <c r="AA6" s="5">
        <v>4</v>
      </c>
      <c r="AB6" s="5">
        <v>4</v>
      </c>
      <c r="AC6" s="5" t="s">
        <v>13</v>
      </c>
      <c r="AD6" s="5">
        <v>4</v>
      </c>
      <c r="AE6" s="5" t="s">
        <v>39</v>
      </c>
      <c r="AF6" s="58">
        <f t="shared" si="1"/>
        <v>0.63541666666666663</v>
      </c>
      <c r="AG6" s="64" t="s">
        <v>2</v>
      </c>
      <c r="AH6" s="72"/>
    </row>
    <row r="7" spans="1:34" x14ac:dyDescent="0.3">
      <c r="A7" s="33" t="s">
        <v>14</v>
      </c>
      <c r="B7" s="5" t="s">
        <v>80</v>
      </c>
      <c r="C7" s="5">
        <v>2</v>
      </c>
      <c r="D7" s="7" t="s">
        <v>2</v>
      </c>
      <c r="E7" s="5">
        <v>2</v>
      </c>
      <c r="F7" s="5">
        <v>2</v>
      </c>
      <c r="G7" s="5">
        <v>0</v>
      </c>
      <c r="H7" s="5">
        <v>0</v>
      </c>
      <c r="I7" s="5">
        <v>0</v>
      </c>
      <c r="J7" s="5">
        <v>2</v>
      </c>
      <c r="K7" s="5">
        <v>2</v>
      </c>
      <c r="L7" s="5">
        <v>2</v>
      </c>
      <c r="M7" s="5">
        <v>2</v>
      </c>
      <c r="N7" s="5"/>
      <c r="O7" s="5">
        <v>2</v>
      </c>
      <c r="P7" s="5">
        <v>2</v>
      </c>
      <c r="Q7" s="5">
        <v>0</v>
      </c>
      <c r="R7" s="5">
        <v>2</v>
      </c>
      <c r="S7" s="5"/>
      <c r="T7" s="5">
        <v>2</v>
      </c>
      <c r="U7" s="5">
        <v>2</v>
      </c>
      <c r="V7" s="5">
        <v>0</v>
      </c>
      <c r="W7" s="5"/>
      <c r="X7" s="5">
        <v>2</v>
      </c>
      <c r="Y7" s="5"/>
      <c r="Z7" s="5"/>
      <c r="AA7" s="5">
        <v>2</v>
      </c>
      <c r="AB7" s="5">
        <v>2</v>
      </c>
      <c r="AC7" s="5" t="s">
        <v>14</v>
      </c>
      <c r="AD7" s="5">
        <v>2</v>
      </c>
      <c r="AE7" s="5" t="s">
        <v>80</v>
      </c>
      <c r="AF7" s="58">
        <f t="shared" si="1"/>
        <v>0.58333333333333337</v>
      </c>
      <c r="AG7" s="64" t="s">
        <v>2</v>
      </c>
      <c r="AH7" s="72"/>
    </row>
    <row r="8" spans="1:34" x14ac:dyDescent="0.3">
      <c r="A8" s="33" t="s">
        <v>15</v>
      </c>
      <c r="B8" s="5" t="s">
        <v>40</v>
      </c>
      <c r="C8" s="5">
        <v>6</v>
      </c>
      <c r="D8" s="5"/>
      <c r="E8" s="5">
        <v>5</v>
      </c>
      <c r="F8" s="5">
        <v>3</v>
      </c>
      <c r="G8" s="5">
        <v>0</v>
      </c>
      <c r="H8" s="5">
        <v>0</v>
      </c>
      <c r="I8" s="5">
        <v>0</v>
      </c>
      <c r="J8" s="5">
        <v>5</v>
      </c>
      <c r="K8" s="5">
        <v>2</v>
      </c>
      <c r="L8" s="5">
        <v>5</v>
      </c>
      <c r="M8" s="5">
        <v>1</v>
      </c>
      <c r="N8" s="5"/>
      <c r="O8" s="5">
        <v>2</v>
      </c>
      <c r="P8" s="5">
        <v>5</v>
      </c>
      <c r="Q8" s="5">
        <v>0</v>
      </c>
      <c r="R8" s="5">
        <v>2</v>
      </c>
      <c r="S8" s="5">
        <v>0</v>
      </c>
      <c r="T8" s="5"/>
      <c r="U8" s="5">
        <v>3</v>
      </c>
      <c r="V8" s="5">
        <v>2</v>
      </c>
      <c r="W8" s="5"/>
      <c r="X8" s="5">
        <v>2</v>
      </c>
      <c r="Y8" s="5">
        <v>1</v>
      </c>
      <c r="Z8" s="5">
        <v>1</v>
      </c>
      <c r="AA8" s="5"/>
      <c r="AB8" s="5">
        <v>4</v>
      </c>
      <c r="AC8" s="5" t="s">
        <v>15</v>
      </c>
      <c r="AD8" s="5">
        <v>6</v>
      </c>
      <c r="AE8" s="5" t="s">
        <v>40</v>
      </c>
      <c r="AF8" s="58">
        <f t="shared" si="1"/>
        <v>0.2986111111111111</v>
      </c>
      <c r="AG8" s="65"/>
    </row>
    <row r="9" spans="1:34" x14ac:dyDescent="0.3">
      <c r="A9" s="33" t="s">
        <v>16</v>
      </c>
      <c r="B9" s="5" t="s">
        <v>41</v>
      </c>
      <c r="C9" s="5">
        <v>2</v>
      </c>
      <c r="D9" s="7"/>
      <c r="E9" s="5">
        <v>2</v>
      </c>
      <c r="F9" s="5">
        <v>1</v>
      </c>
      <c r="G9" s="5">
        <v>0</v>
      </c>
      <c r="H9" s="5">
        <v>2</v>
      </c>
      <c r="I9" s="5">
        <v>0</v>
      </c>
      <c r="J9" s="5">
        <v>2</v>
      </c>
      <c r="K9" s="5">
        <v>0</v>
      </c>
      <c r="L9" s="5">
        <v>0</v>
      </c>
      <c r="M9" s="5">
        <v>2</v>
      </c>
      <c r="N9" s="5">
        <v>2</v>
      </c>
      <c r="O9" s="5">
        <v>2</v>
      </c>
      <c r="P9" s="5">
        <v>2</v>
      </c>
      <c r="Q9" s="5">
        <v>1</v>
      </c>
      <c r="R9" s="5"/>
      <c r="S9" s="5">
        <v>0</v>
      </c>
      <c r="T9" s="5">
        <v>2</v>
      </c>
      <c r="U9" s="5">
        <v>0</v>
      </c>
      <c r="V9" s="5"/>
      <c r="W9" s="5"/>
      <c r="X9" s="5">
        <v>1</v>
      </c>
      <c r="Y9" s="5">
        <v>0</v>
      </c>
      <c r="Z9" s="5">
        <v>2</v>
      </c>
      <c r="AA9" s="5"/>
      <c r="AB9" s="5">
        <v>0</v>
      </c>
      <c r="AC9" s="5" t="s">
        <v>16</v>
      </c>
      <c r="AD9" s="5">
        <v>2</v>
      </c>
      <c r="AE9" s="5" t="s">
        <v>41</v>
      </c>
      <c r="AF9" s="58">
        <f t="shared" si="1"/>
        <v>0.4375</v>
      </c>
      <c r="AG9" s="64"/>
    </row>
    <row r="10" spans="1:34" x14ac:dyDescent="0.3">
      <c r="A10" s="33" t="s">
        <v>17</v>
      </c>
      <c r="B10" s="5" t="s">
        <v>42</v>
      </c>
      <c r="C10" s="5">
        <v>4</v>
      </c>
      <c r="D10" s="7"/>
      <c r="E10" s="5">
        <v>3</v>
      </c>
      <c r="F10" s="5">
        <v>2</v>
      </c>
      <c r="G10" s="5">
        <v>2</v>
      </c>
      <c r="H10" s="5">
        <v>4</v>
      </c>
      <c r="I10" s="5">
        <v>4</v>
      </c>
      <c r="J10" s="5">
        <v>2</v>
      </c>
      <c r="K10" s="5">
        <v>2</v>
      </c>
      <c r="L10" s="5">
        <v>4</v>
      </c>
      <c r="M10" s="5">
        <v>4</v>
      </c>
      <c r="N10" s="5">
        <v>4</v>
      </c>
      <c r="O10" s="5">
        <v>4</v>
      </c>
      <c r="P10" s="5">
        <v>2</v>
      </c>
      <c r="Q10" s="5">
        <v>4</v>
      </c>
      <c r="R10" s="5">
        <v>4</v>
      </c>
      <c r="S10" s="5">
        <v>4</v>
      </c>
      <c r="T10" s="5">
        <v>4</v>
      </c>
      <c r="U10" s="5">
        <v>1</v>
      </c>
      <c r="V10" s="5"/>
      <c r="W10" s="5"/>
      <c r="X10" s="5">
        <v>4</v>
      </c>
      <c r="Y10" s="5">
        <v>4</v>
      </c>
      <c r="Z10" s="5">
        <v>0</v>
      </c>
      <c r="AA10" s="5">
        <v>4</v>
      </c>
      <c r="AB10" s="5">
        <v>2</v>
      </c>
      <c r="AC10" s="5" t="s">
        <v>17</v>
      </c>
      <c r="AD10" s="5">
        <v>4</v>
      </c>
      <c r="AE10" s="5" t="s">
        <v>42</v>
      </c>
      <c r="AF10" s="58">
        <f t="shared" si="1"/>
        <v>0.70833333333333337</v>
      </c>
      <c r="AG10" s="64"/>
    </row>
    <row r="11" spans="1:34" x14ac:dyDescent="0.3">
      <c r="A11" s="33" t="s">
        <v>18</v>
      </c>
      <c r="B11" s="5" t="s">
        <v>43</v>
      </c>
      <c r="C11" s="5">
        <v>2</v>
      </c>
      <c r="D11" s="7" t="s">
        <v>2</v>
      </c>
      <c r="E11" s="5">
        <v>2</v>
      </c>
      <c r="F11" s="5">
        <v>0</v>
      </c>
      <c r="G11" s="5">
        <v>0</v>
      </c>
      <c r="H11" s="5">
        <v>0</v>
      </c>
      <c r="I11" s="5">
        <v>0</v>
      </c>
      <c r="J11" s="5">
        <v>2</v>
      </c>
      <c r="K11" s="5">
        <v>2</v>
      </c>
      <c r="L11" s="5">
        <v>2</v>
      </c>
      <c r="M11" s="5">
        <v>2</v>
      </c>
      <c r="N11" s="5">
        <v>0</v>
      </c>
      <c r="O11" s="5">
        <v>2</v>
      </c>
      <c r="P11" s="5">
        <v>2</v>
      </c>
      <c r="Q11" s="5">
        <v>0</v>
      </c>
      <c r="R11" s="5">
        <v>2</v>
      </c>
      <c r="S11" s="5">
        <v>0</v>
      </c>
      <c r="T11" s="5">
        <v>2</v>
      </c>
      <c r="U11" s="5">
        <v>2</v>
      </c>
      <c r="V11" s="5">
        <v>0</v>
      </c>
      <c r="W11" s="5"/>
      <c r="X11" s="5">
        <v>2</v>
      </c>
      <c r="Y11" s="5">
        <v>0</v>
      </c>
      <c r="Z11" s="5">
        <v>2</v>
      </c>
      <c r="AA11" s="5">
        <v>2</v>
      </c>
      <c r="AB11" s="5">
        <v>2</v>
      </c>
      <c r="AC11" s="5" t="s">
        <v>18</v>
      </c>
      <c r="AD11" s="5">
        <v>2</v>
      </c>
      <c r="AE11" s="5" t="s">
        <v>43</v>
      </c>
      <c r="AF11" s="58">
        <f t="shared" si="1"/>
        <v>0.58333333333333337</v>
      </c>
      <c r="AG11" s="64" t="s">
        <v>2</v>
      </c>
      <c r="AH11" s="72"/>
    </row>
    <row r="12" spans="1:34" x14ac:dyDescent="0.3">
      <c r="A12" s="33" t="s">
        <v>19</v>
      </c>
      <c r="B12" s="5" t="s">
        <v>44</v>
      </c>
      <c r="C12" s="5">
        <v>8</v>
      </c>
      <c r="D12" s="7" t="s">
        <v>2</v>
      </c>
      <c r="E12" s="5">
        <v>7</v>
      </c>
      <c r="F12" s="5">
        <v>8</v>
      </c>
      <c r="G12" s="5">
        <v>4</v>
      </c>
      <c r="H12" s="5">
        <v>8</v>
      </c>
      <c r="I12" s="5">
        <v>8</v>
      </c>
      <c r="J12" s="5">
        <v>8</v>
      </c>
      <c r="K12" s="5">
        <v>5.5</v>
      </c>
      <c r="L12" s="5">
        <v>8</v>
      </c>
      <c r="M12" s="5">
        <v>8</v>
      </c>
      <c r="N12" s="5">
        <v>8</v>
      </c>
      <c r="O12" s="5">
        <v>8</v>
      </c>
      <c r="P12" s="5">
        <v>8</v>
      </c>
      <c r="Q12" s="5">
        <v>8</v>
      </c>
      <c r="R12" s="5">
        <v>7</v>
      </c>
      <c r="S12" s="5">
        <v>7</v>
      </c>
      <c r="T12" s="5">
        <v>7</v>
      </c>
      <c r="U12" s="5">
        <v>8</v>
      </c>
      <c r="V12" s="5">
        <v>4</v>
      </c>
      <c r="W12" s="5"/>
      <c r="X12" s="5">
        <v>8</v>
      </c>
      <c r="Y12" s="5">
        <v>8</v>
      </c>
      <c r="Z12" s="5">
        <v>7</v>
      </c>
      <c r="AA12" s="5">
        <v>8</v>
      </c>
      <c r="AB12" s="5">
        <v>5</v>
      </c>
      <c r="AC12" s="5" t="s">
        <v>19</v>
      </c>
      <c r="AD12" s="5">
        <v>8</v>
      </c>
      <c r="AE12" s="5" t="s">
        <v>44</v>
      </c>
      <c r="AF12" s="58">
        <f t="shared" si="1"/>
        <v>0.86197916666666663</v>
      </c>
      <c r="AG12" s="64" t="s">
        <v>2</v>
      </c>
      <c r="AH12" s="73"/>
    </row>
    <row r="13" spans="1:34" x14ac:dyDescent="0.3">
      <c r="A13" s="33" t="s">
        <v>20</v>
      </c>
      <c r="B13" s="5" t="s">
        <v>45</v>
      </c>
      <c r="C13" s="5">
        <v>4</v>
      </c>
      <c r="D13" s="5"/>
      <c r="E13" s="5">
        <v>4</v>
      </c>
      <c r="F13" s="5"/>
      <c r="G13" s="5"/>
      <c r="H13" s="5">
        <v>2</v>
      </c>
      <c r="I13" s="5"/>
      <c r="J13" s="5">
        <v>0</v>
      </c>
      <c r="K13" s="5">
        <v>2</v>
      </c>
      <c r="L13" s="5">
        <v>4</v>
      </c>
      <c r="M13" s="5"/>
      <c r="N13" s="5">
        <v>4</v>
      </c>
      <c r="O13" s="5">
        <v>1</v>
      </c>
      <c r="P13" s="5">
        <v>2</v>
      </c>
      <c r="Q13" s="5"/>
      <c r="R13" s="5">
        <v>1</v>
      </c>
      <c r="S13" s="5"/>
      <c r="T13" s="5">
        <v>2</v>
      </c>
      <c r="U13" s="5"/>
      <c r="V13" s="5">
        <v>2</v>
      </c>
      <c r="W13" s="5"/>
      <c r="X13" s="5"/>
      <c r="Y13" s="5">
        <v>2</v>
      </c>
      <c r="Z13" s="5">
        <v>1</v>
      </c>
      <c r="AA13" s="5">
        <v>1</v>
      </c>
      <c r="AB13" s="5">
        <v>2</v>
      </c>
      <c r="AC13" s="5" t="s">
        <v>20</v>
      </c>
      <c r="AD13" s="5">
        <v>4</v>
      </c>
      <c r="AE13" s="5" t="s">
        <v>45</v>
      </c>
      <c r="AF13" s="58">
        <f t="shared" si="1"/>
        <v>0.3125</v>
      </c>
      <c r="AG13" s="65"/>
    </row>
    <row r="14" spans="1:34" ht="15" thickBot="1" x14ac:dyDescent="0.35">
      <c r="A14" s="34" t="s">
        <v>21</v>
      </c>
      <c r="B14" s="35" t="s">
        <v>46</v>
      </c>
      <c r="C14" s="35">
        <v>2</v>
      </c>
      <c r="D14" s="35"/>
      <c r="E14" s="35">
        <v>2</v>
      </c>
      <c r="F14" s="35"/>
      <c r="G14" s="35"/>
      <c r="H14" s="35"/>
      <c r="I14" s="35"/>
      <c r="J14" s="35">
        <v>1</v>
      </c>
      <c r="K14" s="35">
        <v>0</v>
      </c>
      <c r="L14" s="35">
        <v>0</v>
      </c>
      <c r="M14" s="35"/>
      <c r="N14" s="35">
        <v>0</v>
      </c>
      <c r="O14" s="35">
        <v>1</v>
      </c>
      <c r="P14" s="35">
        <v>0</v>
      </c>
      <c r="Q14" s="35"/>
      <c r="R14" s="35">
        <v>0</v>
      </c>
      <c r="S14" s="35"/>
      <c r="T14" s="35"/>
      <c r="U14" s="35"/>
      <c r="V14" s="35">
        <v>0</v>
      </c>
      <c r="W14" s="35"/>
      <c r="X14" s="35">
        <v>1</v>
      </c>
      <c r="Y14" s="35">
        <v>2</v>
      </c>
      <c r="Z14" s="35"/>
      <c r="AA14" s="35">
        <v>0</v>
      </c>
      <c r="AB14" s="35">
        <v>2</v>
      </c>
      <c r="AC14" s="35" t="s">
        <v>21</v>
      </c>
      <c r="AD14" s="35">
        <v>2</v>
      </c>
      <c r="AE14" s="35" t="s">
        <v>46</v>
      </c>
      <c r="AF14" s="59">
        <f t="shared" si="1"/>
        <v>0.1875</v>
      </c>
      <c r="AG14" s="66"/>
    </row>
    <row r="15" spans="1:34" x14ac:dyDescent="0.3">
      <c r="A15" s="29" t="s">
        <v>24</v>
      </c>
      <c r="B15" s="30"/>
      <c r="C15" s="31">
        <f>SUM(C16:C23)</f>
        <v>29</v>
      </c>
      <c r="D15" s="30"/>
      <c r="E15" s="31">
        <f t="shared" ref="E15:AB15" si="2">SUM(E16:E23)</f>
        <v>12</v>
      </c>
      <c r="F15" s="31">
        <f t="shared" si="2"/>
        <v>19</v>
      </c>
      <c r="G15" s="31">
        <f t="shared" si="2"/>
        <v>2</v>
      </c>
      <c r="H15" s="31">
        <f t="shared" si="2"/>
        <v>16</v>
      </c>
      <c r="I15" s="31">
        <f t="shared" si="2"/>
        <v>16</v>
      </c>
      <c r="J15" s="31">
        <f t="shared" si="2"/>
        <v>25</v>
      </c>
      <c r="K15" s="31">
        <f t="shared" si="2"/>
        <v>24</v>
      </c>
      <c r="L15" s="31">
        <f t="shared" si="2"/>
        <v>23</v>
      </c>
      <c r="M15" s="31">
        <f t="shared" si="2"/>
        <v>22</v>
      </c>
      <c r="N15" s="31">
        <f t="shared" si="2"/>
        <v>19</v>
      </c>
      <c r="O15" s="31">
        <f t="shared" si="2"/>
        <v>17</v>
      </c>
      <c r="P15" s="31">
        <f t="shared" si="2"/>
        <v>21</v>
      </c>
      <c r="Q15" s="31">
        <f t="shared" si="2"/>
        <v>17</v>
      </c>
      <c r="R15" s="31">
        <f t="shared" si="2"/>
        <v>26</v>
      </c>
      <c r="S15" s="31">
        <f t="shared" si="2"/>
        <v>20</v>
      </c>
      <c r="T15" s="31">
        <f t="shared" si="2"/>
        <v>27</v>
      </c>
      <c r="U15" s="31">
        <f t="shared" si="2"/>
        <v>20</v>
      </c>
      <c r="V15" s="31">
        <f t="shared" si="2"/>
        <v>5</v>
      </c>
      <c r="W15" s="31">
        <f t="shared" si="2"/>
        <v>19</v>
      </c>
      <c r="X15" s="31">
        <f t="shared" si="2"/>
        <v>16</v>
      </c>
      <c r="Y15" s="31">
        <f t="shared" si="2"/>
        <v>12</v>
      </c>
      <c r="Z15" s="31">
        <f t="shared" si="2"/>
        <v>10</v>
      </c>
      <c r="AA15" s="31">
        <f t="shared" si="2"/>
        <v>24</v>
      </c>
      <c r="AB15" s="31">
        <f t="shared" si="2"/>
        <v>22</v>
      </c>
      <c r="AC15" s="31" t="s">
        <v>24</v>
      </c>
      <c r="AD15" s="31">
        <f>SUM(AD16:AD23)</f>
        <v>29</v>
      </c>
      <c r="AE15" s="30"/>
      <c r="AF15" s="57">
        <f>SUM(E15:AB15)/(24*C15)</f>
        <v>0.62356321839080464</v>
      </c>
      <c r="AG15" s="63"/>
    </row>
    <row r="16" spans="1:34" x14ac:dyDescent="0.3">
      <c r="A16" s="33" t="s">
        <v>11</v>
      </c>
      <c r="B16" s="5" t="s">
        <v>47</v>
      </c>
      <c r="C16" s="5">
        <v>2</v>
      </c>
      <c r="D16" s="7" t="s">
        <v>2</v>
      </c>
      <c r="E16" s="5">
        <v>2</v>
      </c>
      <c r="F16" s="5">
        <v>2</v>
      </c>
      <c r="G16" s="5">
        <v>1</v>
      </c>
      <c r="H16" s="5">
        <v>2</v>
      </c>
      <c r="I16" s="5">
        <v>2</v>
      </c>
      <c r="J16" s="5">
        <v>2</v>
      </c>
      <c r="K16" s="5">
        <v>2</v>
      </c>
      <c r="L16" s="5">
        <v>2</v>
      </c>
      <c r="M16" s="5">
        <v>2</v>
      </c>
      <c r="N16" s="5">
        <v>2</v>
      </c>
      <c r="O16" s="5">
        <v>2</v>
      </c>
      <c r="P16" s="5">
        <v>2</v>
      </c>
      <c r="Q16" s="5">
        <v>2</v>
      </c>
      <c r="R16" s="5">
        <v>2</v>
      </c>
      <c r="S16" s="5">
        <v>2</v>
      </c>
      <c r="T16" s="5">
        <v>2</v>
      </c>
      <c r="U16" s="5">
        <v>2</v>
      </c>
      <c r="V16" s="5">
        <v>2</v>
      </c>
      <c r="W16" s="5">
        <v>1</v>
      </c>
      <c r="X16" s="5">
        <v>2</v>
      </c>
      <c r="Y16" s="5">
        <v>2</v>
      </c>
      <c r="Z16" s="5">
        <v>2</v>
      </c>
      <c r="AA16" s="5">
        <v>2</v>
      </c>
      <c r="AB16" s="5">
        <v>2</v>
      </c>
      <c r="AC16" s="5" t="s">
        <v>11</v>
      </c>
      <c r="AD16" s="5">
        <v>2</v>
      </c>
      <c r="AE16" s="5" t="s">
        <v>47</v>
      </c>
      <c r="AF16" s="58">
        <f>SUM(E16:AB16)/(24*C16)</f>
        <v>0.95833333333333337</v>
      </c>
      <c r="AG16" s="64" t="s">
        <v>2</v>
      </c>
      <c r="AH16" s="73"/>
    </row>
    <row r="17" spans="1:34" x14ac:dyDescent="0.3">
      <c r="A17" s="33" t="s">
        <v>12</v>
      </c>
      <c r="B17" s="5" t="s">
        <v>48</v>
      </c>
      <c r="C17" s="5">
        <v>2</v>
      </c>
      <c r="D17" s="7" t="s">
        <v>2</v>
      </c>
      <c r="E17" s="5">
        <v>0</v>
      </c>
      <c r="F17" s="5">
        <v>2</v>
      </c>
      <c r="G17" s="5">
        <v>0</v>
      </c>
      <c r="H17" s="5">
        <v>2</v>
      </c>
      <c r="I17" s="5">
        <v>1</v>
      </c>
      <c r="J17" s="5">
        <v>0</v>
      </c>
      <c r="K17" s="5">
        <v>0</v>
      </c>
      <c r="L17" s="5">
        <v>0</v>
      </c>
      <c r="M17" s="5">
        <v>2</v>
      </c>
      <c r="N17" s="5">
        <v>2</v>
      </c>
      <c r="O17" s="5"/>
      <c r="P17" s="5">
        <v>2</v>
      </c>
      <c r="Q17" s="5"/>
      <c r="R17" s="5">
        <v>2</v>
      </c>
      <c r="S17" s="5">
        <v>0</v>
      </c>
      <c r="T17" s="5">
        <v>2</v>
      </c>
      <c r="U17" s="5">
        <v>1</v>
      </c>
      <c r="V17" s="5">
        <v>0</v>
      </c>
      <c r="W17" s="5">
        <v>2</v>
      </c>
      <c r="X17" s="5">
        <v>0</v>
      </c>
      <c r="Y17" s="5">
        <v>0</v>
      </c>
      <c r="Z17" s="5">
        <v>0</v>
      </c>
      <c r="AA17" s="5">
        <v>2</v>
      </c>
      <c r="AB17" s="5">
        <v>0</v>
      </c>
      <c r="AC17" s="5" t="s">
        <v>12</v>
      </c>
      <c r="AD17" s="5">
        <v>2</v>
      </c>
      <c r="AE17" s="5" t="s">
        <v>48</v>
      </c>
      <c r="AF17" s="58">
        <f t="shared" ref="AF17:AF23" si="3">SUM(E17:AB17)/(24*C17)</f>
        <v>0.41666666666666669</v>
      </c>
      <c r="AG17" s="64" t="s">
        <v>2</v>
      </c>
      <c r="AH17" s="72"/>
    </row>
    <row r="18" spans="1:34" x14ac:dyDescent="0.3">
      <c r="A18" s="33" t="s">
        <v>13</v>
      </c>
      <c r="B18" s="22" t="s">
        <v>49</v>
      </c>
      <c r="C18" s="5">
        <v>4</v>
      </c>
      <c r="D18" s="7" t="s">
        <v>2</v>
      </c>
      <c r="E18" s="5">
        <v>3</v>
      </c>
      <c r="F18" s="5">
        <v>4</v>
      </c>
      <c r="G18" s="5">
        <v>1</v>
      </c>
      <c r="H18" s="5">
        <v>3</v>
      </c>
      <c r="I18" s="5">
        <v>3</v>
      </c>
      <c r="J18" s="5">
        <v>2</v>
      </c>
      <c r="K18" s="5">
        <v>3</v>
      </c>
      <c r="L18" s="5"/>
      <c r="M18" s="5">
        <v>2</v>
      </c>
      <c r="N18" s="5">
        <v>3</v>
      </c>
      <c r="O18" s="5">
        <v>2</v>
      </c>
      <c r="P18" s="5">
        <v>2</v>
      </c>
      <c r="Q18" s="5">
        <v>1</v>
      </c>
      <c r="R18" s="5">
        <v>1</v>
      </c>
      <c r="S18" s="5">
        <v>4</v>
      </c>
      <c r="T18" s="5">
        <v>3</v>
      </c>
      <c r="U18" s="5">
        <v>2</v>
      </c>
      <c r="V18" s="5">
        <v>1</v>
      </c>
      <c r="W18" s="5">
        <v>4</v>
      </c>
      <c r="X18" s="5">
        <v>3</v>
      </c>
      <c r="Y18" s="5">
        <v>2</v>
      </c>
      <c r="Z18" s="5">
        <v>3</v>
      </c>
      <c r="AA18" s="5">
        <v>4</v>
      </c>
      <c r="AB18" s="5">
        <v>2</v>
      </c>
      <c r="AC18" s="5" t="s">
        <v>13</v>
      </c>
      <c r="AD18" s="5">
        <v>4</v>
      </c>
      <c r="AE18" s="22" t="s">
        <v>49</v>
      </c>
      <c r="AF18" s="58">
        <f t="shared" si="3"/>
        <v>0.60416666666666663</v>
      </c>
      <c r="AG18" s="64" t="s">
        <v>2</v>
      </c>
      <c r="AH18" s="72"/>
    </row>
    <row r="19" spans="1:34" x14ac:dyDescent="0.3">
      <c r="A19" s="33" t="s">
        <v>14</v>
      </c>
      <c r="B19" s="5" t="s">
        <v>50</v>
      </c>
      <c r="C19" s="5">
        <v>4</v>
      </c>
      <c r="D19" s="7" t="s">
        <v>2</v>
      </c>
      <c r="E19" s="5">
        <v>2</v>
      </c>
      <c r="F19" s="5">
        <v>4</v>
      </c>
      <c r="G19" s="5"/>
      <c r="H19" s="5">
        <v>2</v>
      </c>
      <c r="I19" s="5">
        <v>4</v>
      </c>
      <c r="J19" s="5">
        <v>4</v>
      </c>
      <c r="K19" s="5">
        <v>4</v>
      </c>
      <c r="L19" s="5">
        <v>4</v>
      </c>
      <c r="M19" s="5">
        <v>4</v>
      </c>
      <c r="N19" s="5">
        <v>4</v>
      </c>
      <c r="O19" s="5">
        <v>2</v>
      </c>
      <c r="P19" s="5">
        <v>2</v>
      </c>
      <c r="Q19" s="5">
        <v>4</v>
      </c>
      <c r="R19" s="5">
        <v>4</v>
      </c>
      <c r="S19" s="5">
        <v>3</v>
      </c>
      <c r="T19" s="5">
        <v>4</v>
      </c>
      <c r="U19" s="5">
        <v>2</v>
      </c>
      <c r="V19" s="5">
        <v>2</v>
      </c>
      <c r="W19" s="5">
        <v>3</v>
      </c>
      <c r="X19" s="5">
        <v>1</v>
      </c>
      <c r="Y19" s="5">
        <v>2</v>
      </c>
      <c r="Z19" s="5">
        <v>1</v>
      </c>
      <c r="AA19" s="5">
        <v>2</v>
      </c>
      <c r="AB19" s="5">
        <v>4</v>
      </c>
      <c r="AC19" s="5" t="s">
        <v>14</v>
      </c>
      <c r="AD19" s="5">
        <v>4</v>
      </c>
      <c r="AE19" s="5" t="s">
        <v>50</v>
      </c>
      <c r="AF19" s="58">
        <f t="shared" si="3"/>
        <v>0.70833333333333337</v>
      </c>
      <c r="AG19" s="64" t="s">
        <v>2</v>
      </c>
      <c r="AH19" s="73"/>
    </row>
    <row r="20" spans="1:34" x14ac:dyDescent="0.3">
      <c r="A20" s="33" t="s">
        <v>15</v>
      </c>
      <c r="B20" s="5" t="s">
        <v>51</v>
      </c>
      <c r="C20" s="5">
        <v>6</v>
      </c>
      <c r="D20" s="5"/>
      <c r="E20" s="5">
        <v>4</v>
      </c>
      <c r="F20" s="5">
        <v>4</v>
      </c>
      <c r="G20" s="5"/>
      <c r="H20" s="5">
        <v>2</v>
      </c>
      <c r="I20" s="5">
        <v>2</v>
      </c>
      <c r="J20" s="5">
        <v>6</v>
      </c>
      <c r="K20" s="5">
        <v>6</v>
      </c>
      <c r="L20" s="5">
        <v>6</v>
      </c>
      <c r="M20" s="5">
        <v>4</v>
      </c>
      <c r="N20" s="5">
        <v>4</v>
      </c>
      <c r="O20" s="5">
        <v>5</v>
      </c>
      <c r="P20" s="5">
        <v>5</v>
      </c>
      <c r="Q20" s="5">
        <v>2</v>
      </c>
      <c r="R20" s="5">
        <v>6</v>
      </c>
      <c r="S20" s="5">
        <v>3</v>
      </c>
      <c r="T20" s="5">
        <v>5</v>
      </c>
      <c r="U20" s="5">
        <v>5</v>
      </c>
      <c r="V20" s="5"/>
      <c r="W20" s="5">
        <v>3</v>
      </c>
      <c r="X20" s="5">
        <v>2</v>
      </c>
      <c r="Y20" s="5">
        <v>4</v>
      </c>
      <c r="Z20" s="5">
        <v>4</v>
      </c>
      <c r="AA20" s="5">
        <v>3</v>
      </c>
      <c r="AB20" s="5">
        <v>3</v>
      </c>
      <c r="AC20" s="5" t="s">
        <v>15</v>
      </c>
      <c r="AD20" s="5">
        <v>6</v>
      </c>
      <c r="AE20" s="5" t="s">
        <v>51</v>
      </c>
      <c r="AF20" s="58">
        <f t="shared" si="3"/>
        <v>0.61111111111111116</v>
      </c>
      <c r="AG20" s="65"/>
    </row>
    <row r="21" spans="1:34" x14ac:dyDescent="0.3">
      <c r="A21" s="33" t="s">
        <v>16</v>
      </c>
      <c r="B21" s="5" t="s">
        <v>52</v>
      </c>
      <c r="C21" s="5">
        <v>7</v>
      </c>
      <c r="D21" s="5"/>
      <c r="E21" s="5">
        <v>0</v>
      </c>
      <c r="F21" s="5">
        <v>1</v>
      </c>
      <c r="G21" s="5"/>
      <c r="H21" s="5">
        <v>3</v>
      </c>
      <c r="I21" s="5">
        <v>2</v>
      </c>
      <c r="J21" s="5">
        <v>7</v>
      </c>
      <c r="K21" s="5">
        <v>5</v>
      </c>
      <c r="L21" s="5">
        <v>7</v>
      </c>
      <c r="M21" s="5">
        <v>4</v>
      </c>
      <c r="N21" s="5">
        <v>2</v>
      </c>
      <c r="O21" s="5">
        <v>2</v>
      </c>
      <c r="P21" s="5">
        <v>4</v>
      </c>
      <c r="Q21" s="5">
        <v>5</v>
      </c>
      <c r="R21" s="5">
        <v>7</v>
      </c>
      <c r="S21" s="5">
        <v>7</v>
      </c>
      <c r="T21" s="5">
        <v>7</v>
      </c>
      <c r="U21" s="5">
        <v>4</v>
      </c>
      <c r="V21" s="5"/>
      <c r="W21" s="5">
        <v>5</v>
      </c>
      <c r="X21" s="5">
        <v>5</v>
      </c>
      <c r="Y21" s="5">
        <v>0</v>
      </c>
      <c r="Z21" s="5"/>
      <c r="AA21" s="5">
        <v>7</v>
      </c>
      <c r="AB21" s="5">
        <v>7</v>
      </c>
      <c r="AC21" s="5" t="s">
        <v>16</v>
      </c>
      <c r="AD21" s="5">
        <v>7</v>
      </c>
      <c r="AE21" s="5" t="s">
        <v>52</v>
      </c>
      <c r="AF21" s="58">
        <f t="shared" si="3"/>
        <v>0.54166666666666663</v>
      </c>
      <c r="AG21" s="65"/>
    </row>
    <row r="22" spans="1:34" x14ac:dyDescent="0.3">
      <c r="A22" s="33" t="s">
        <v>17</v>
      </c>
      <c r="B22" s="5" t="s">
        <v>53</v>
      </c>
      <c r="C22" s="5">
        <v>2</v>
      </c>
      <c r="D22" s="7" t="s">
        <v>2</v>
      </c>
      <c r="E22" s="5">
        <v>0</v>
      </c>
      <c r="F22" s="5">
        <v>0</v>
      </c>
      <c r="G22" s="5"/>
      <c r="H22" s="5">
        <v>2</v>
      </c>
      <c r="I22" s="5">
        <v>2</v>
      </c>
      <c r="J22" s="5">
        <v>2</v>
      </c>
      <c r="K22" s="5">
        <v>2</v>
      </c>
      <c r="L22" s="5">
        <v>2</v>
      </c>
      <c r="M22" s="5">
        <v>2</v>
      </c>
      <c r="N22" s="5">
        <v>0</v>
      </c>
      <c r="O22" s="5">
        <v>2</v>
      </c>
      <c r="P22" s="5">
        <v>2</v>
      </c>
      <c r="Q22" s="5">
        <v>2</v>
      </c>
      <c r="R22" s="5">
        <v>2</v>
      </c>
      <c r="S22" s="5">
        <v>0</v>
      </c>
      <c r="T22" s="5">
        <v>2</v>
      </c>
      <c r="U22" s="5">
        <v>2</v>
      </c>
      <c r="V22" s="5"/>
      <c r="W22" s="5">
        <v>0</v>
      </c>
      <c r="X22" s="5">
        <v>2</v>
      </c>
      <c r="Y22" s="5"/>
      <c r="Z22" s="5">
        <v>0</v>
      </c>
      <c r="AA22" s="5">
        <v>2</v>
      </c>
      <c r="AB22" s="5">
        <v>2</v>
      </c>
      <c r="AC22" s="5" t="s">
        <v>17</v>
      </c>
      <c r="AD22" s="5">
        <v>2</v>
      </c>
      <c r="AE22" s="5" t="s">
        <v>53</v>
      </c>
      <c r="AF22" s="58">
        <f t="shared" si="3"/>
        <v>0.625</v>
      </c>
      <c r="AG22" s="64" t="s">
        <v>2</v>
      </c>
      <c r="AH22" s="72"/>
    </row>
    <row r="23" spans="1:34" ht="15" thickBot="1" x14ac:dyDescent="0.35">
      <c r="A23" s="34" t="s">
        <v>18</v>
      </c>
      <c r="B23" s="35" t="s">
        <v>54</v>
      </c>
      <c r="C23" s="35">
        <v>2</v>
      </c>
      <c r="D23" s="36"/>
      <c r="E23" s="35">
        <v>1</v>
      </c>
      <c r="F23" s="35">
        <v>2</v>
      </c>
      <c r="G23" s="35"/>
      <c r="H23" s="35">
        <v>0</v>
      </c>
      <c r="I23" s="35">
        <v>0</v>
      </c>
      <c r="J23" s="35">
        <v>2</v>
      </c>
      <c r="K23" s="35">
        <v>2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  <c r="R23" s="35">
        <v>2</v>
      </c>
      <c r="S23" s="35">
        <v>1</v>
      </c>
      <c r="T23" s="35">
        <v>2</v>
      </c>
      <c r="U23" s="35">
        <v>2</v>
      </c>
      <c r="V23" s="35"/>
      <c r="W23" s="35">
        <v>1</v>
      </c>
      <c r="X23" s="35">
        <v>1</v>
      </c>
      <c r="Y23" s="35">
        <v>2</v>
      </c>
      <c r="Z23" s="35"/>
      <c r="AA23" s="35">
        <v>2</v>
      </c>
      <c r="AB23" s="35">
        <v>2</v>
      </c>
      <c r="AC23" s="35" t="s">
        <v>18</v>
      </c>
      <c r="AD23" s="35">
        <v>2</v>
      </c>
      <c r="AE23" s="35" t="s">
        <v>54</v>
      </c>
      <c r="AF23" s="59">
        <f t="shared" si="3"/>
        <v>0.6875</v>
      </c>
      <c r="AG23" s="67"/>
    </row>
    <row r="24" spans="1:34" x14ac:dyDescent="0.3">
      <c r="A24" s="29" t="s">
        <v>25</v>
      </c>
      <c r="B24" s="30"/>
      <c r="C24" s="31">
        <f>SUM(C25:C29)</f>
        <v>27</v>
      </c>
      <c r="D24" s="32"/>
      <c r="E24" s="31">
        <f t="shared" ref="E24:AB24" si="4">SUM(E25:E29)</f>
        <v>4</v>
      </c>
      <c r="F24" s="31">
        <f t="shared" si="4"/>
        <v>6</v>
      </c>
      <c r="G24" s="31">
        <f t="shared" si="4"/>
        <v>4</v>
      </c>
      <c r="H24" s="31">
        <f t="shared" si="4"/>
        <v>8</v>
      </c>
      <c r="I24" s="31">
        <f t="shared" si="4"/>
        <v>6</v>
      </c>
      <c r="J24" s="31">
        <f t="shared" si="4"/>
        <v>12</v>
      </c>
      <c r="K24" s="31">
        <f t="shared" si="4"/>
        <v>5</v>
      </c>
      <c r="L24" s="31">
        <f t="shared" si="4"/>
        <v>0</v>
      </c>
      <c r="M24" s="31">
        <f t="shared" si="4"/>
        <v>5</v>
      </c>
      <c r="N24" s="31">
        <f t="shared" si="4"/>
        <v>5</v>
      </c>
      <c r="O24" s="31">
        <f t="shared" si="4"/>
        <v>6</v>
      </c>
      <c r="P24" s="31">
        <f t="shared" si="4"/>
        <v>15</v>
      </c>
      <c r="Q24" s="31">
        <f t="shared" si="4"/>
        <v>8</v>
      </c>
      <c r="R24" s="31">
        <f t="shared" si="4"/>
        <v>6</v>
      </c>
      <c r="S24" s="31">
        <f t="shared" si="4"/>
        <v>10</v>
      </c>
      <c r="T24" s="31">
        <f t="shared" si="4"/>
        <v>20</v>
      </c>
      <c r="U24" s="31">
        <f t="shared" si="4"/>
        <v>8</v>
      </c>
      <c r="V24" s="31">
        <f t="shared" si="4"/>
        <v>4</v>
      </c>
      <c r="W24" s="31">
        <f t="shared" si="4"/>
        <v>0</v>
      </c>
      <c r="X24" s="31">
        <f t="shared" si="4"/>
        <v>2</v>
      </c>
      <c r="Y24" s="31">
        <f t="shared" si="4"/>
        <v>7</v>
      </c>
      <c r="Z24" s="31">
        <f t="shared" si="4"/>
        <v>0</v>
      </c>
      <c r="AA24" s="31">
        <f t="shared" si="4"/>
        <v>8</v>
      </c>
      <c r="AB24" s="31">
        <f t="shared" si="4"/>
        <v>9</v>
      </c>
      <c r="AC24" s="31" t="s">
        <v>25</v>
      </c>
      <c r="AD24" s="31">
        <f>SUM(AD25:AD29)</f>
        <v>27</v>
      </c>
      <c r="AE24" s="30"/>
      <c r="AF24" s="57">
        <f>SUM(E24:AB24)/(24*C24)</f>
        <v>0.24382716049382716</v>
      </c>
      <c r="AG24" s="68"/>
    </row>
    <row r="25" spans="1:34" x14ac:dyDescent="0.3">
      <c r="A25" s="33" t="s">
        <v>11</v>
      </c>
      <c r="B25" s="5" t="s">
        <v>55</v>
      </c>
      <c r="C25" s="5">
        <v>4</v>
      </c>
      <c r="D25" s="7" t="s">
        <v>2</v>
      </c>
      <c r="E25" s="5">
        <v>2</v>
      </c>
      <c r="F25" s="5">
        <v>4</v>
      </c>
      <c r="G25" s="5">
        <v>4</v>
      </c>
      <c r="H25" s="5">
        <v>4</v>
      </c>
      <c r="I25" s="5">
        <v>2</v>
      </c>
      <c r="J25" s="5">
        <v>4</v>
      </c>
      <c r="K25" s="5">
        <v>4</v>
      </c>
      <c r="L25" s="5">
        <v>0</v>
      </c>
      <c r="M25" s="5">
        <v>4</v>
      </c>
      <c r="N25" s="5">
        <v>4</v>
      </c>
      <c r="O25" s="5">
        <v>4</v>
      </c>
      <c r="P25" s="5">
        <v>2</v>
      </c>
      <c r="Q25" s="5">
        <v>4</v>
      </c>
      <c r="R25" s="5">
        <v>4</v>
      </c>
      <c r="S25" s="5">
        <v>4</v>
      </c>
      <c r="T25" s="5">
        <v>4</v>
      </c>
      <c r="U25" s="5">
        <v>4</v>
      </c>
      <c r="V25" s="5">
        <v>2</v>
      </c>
      <c r="W25" s="5"/>
      <c r="X25" s="5">
        <v>0</v>
      </c>
      <c r="Y25" s="5">
        <v>2</v>
      </c>
      <c r="Z25" s="5"/>
      <c r="AA25" s="5">
        <v>2</v>
      </c>
      <c r="AB25" s="5">
        <v>4</v>
      </c>
      <c r="AC25" s="5" t="s">
        <v>11</v>
      </c>
      <c r="AD25" s="5">
        <v>4</v>
      </c>
      <c r="AE25" s="5" t="s">
        <v>55</v>
      </c>
      <c r="AF25" s="58">
        <f>SUM(E25:AB25)/(24*C25)</f>
        <v>0.70833333333333337</v>
      </c>
      <c r="AG25" s="64" t="s">
        <v>2</v>
      </c>
      <c r="AH25" s="73"/>
    </row>
    <row r="26" spans="1:34" x14ac:dyDescent="0.3">
      <c r="A26" s="33" t="s">
        <v>12</v>
      </c>
      <c r="B26" s="5" t="s">
        <v>56</v>
      </c>
      <c r="C26" s="5">
        <v>1</v>
      </c>
      <c r="D26" s="5"/>
      <c r="E26" s="5">
        <v>0</v>
      </c>
      <c r="F26" s="5">
        <v>0</v>
      </c>
      <c r="G26" s="5">
        <v>0</v>
      </c>
      <c r="H26" s="5"/>
      <c r="I26" s="5">
        <v>0</v>
      </c>
      <c r="J26" s="5">
        <v>0</v>
      </c>
      <c r="K26" s="5">
        <v>1</v>
      </c>
      <c r="L26" s="5"/>
      <c r="M26" s="5">
        <v>0</v>
      </c>
      <c r="N26" s="5">
        <v>1</v>
      </c>
      <c r="O26" s="5">
        <v>0</v>
      </c>
      <c r="P26" s="5">
        <v>1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/>
      <c r="X26" s="5">
        <v>0</v>
      </c>
      <c r="Y26" s="5">
        <v>0</v>
      </c>
      <c r="Z26" s="5"/>
      <c r="AA26" s="5">
        <v>0</v>
      </c>
      <c r="AB26" s="5">
        <v>0</v>
      </c>
      <c r="AC26" s="5" t="s">
        <v>12</v>
      </c>
      <c r="AD26" s="5">
        <v>1</v>
      </c>
      <c r="AE26" s="5" t="s">
        <v>56</v>
      </c>
      <c r="AF26" s="58">
        <f t="shared" ref="AF26:AF29" si="5">SUM(E26:AB26)/(24*C26)</f>
        <v>0.125</v>
      </c>
      <c r="AG26" s="65"/>
    </row>
    <row r="27" spans="1:34" x14ac:dyDescent="0.3">
      <c r="A27" s="33" t="s">
        <v>13</v>
      </c>
      <c r="B27" s="5" t="s">
        <v>57</v>
      </c>
      <c r="C27" s="5">
        <v>2</v>
      </c>
      <c r="D27" s="7" t="s">
        <v>2</v>
      </c>
      <c r="E27" s="5">
        <v>2</v>
      </c>
      <c r="F27" s="5">
        <v>0</v>
      </c>
      <c r="G27" s="5">
        <v>0</v>
      </c>
      <c r="H27" s="5">
        <v>2</v>
      </c>
      <c r="I27" s="5">
        <v>0</v>
      </c>
      <c r="J27" s="5">
        <v>2</v>
      </c>
      <c r="K27" s="5">
        <v>0</v>
      </c>
      <c r="L27" s="5">
        <v>0</v>
      </c>
      <c r="M27" s="5">
        <v>1</v>
      </c>
      <c r="N27" s="5"/>
      <c r="O27" s="5">
        <v>2</v>
      </c>
      <c r="P27" s="5">
        <v>2</v>
      </c>
      <c r="Q27" s="5">
        <v>2</v>
      </c>
      <c r="R27" s="5"/>
      <c r="S27" s="5">
        <v>2</v>
      </c>
      <c r="T27" s="5">
        <v>2</v>
      </c>
      <c r="U27" s="5">
        <v>0</v>
      </c>
      <c r="V27" s="5">
        <v>0</v>
      </c>
      <c r="W27" s="5"/>
      <c r="X27" s="5">
        <v>2</v>
      </c>
      <c r="Y27" s="5">
        <v>0</v>
      </c>
      <c r="Z27" s="5"/>
      <c r="AA27" s="5">
        <v>2</v>
      </c>
      <c r="AB27" s="5">
        <v>2</v>
      </c>
      <c r="AC27" s="5" t="s">
        <v>13</v>
      </c>
      <c r="AD27" s="5">
        <v>2</v>
      </c>
      <c r="AE27" s="5" t="s">
        <v>57</v>
      </c>
      <c r="AF27" s="58">
        <f t="shared" si="5"/>
        <v>0.47916666666666669</v>
      </c>
      <c r="AG27" s="64" t="s">
        <v>2</v>
      </c>
      <c r="AH27" s="72"/>
    </row>
    <row r="28" spans="1:34" s="26" customFormat="1" ht="34.799999999999997" customHeight="1" x14ac:dyDescent="0.3">
      <c r="A28" s="41" t="s">
        <v>14</v>
      </c>
      <c r="B28" s="27" t="s">
        <v>81</v>
      </c>
      <c r="C28" s="23">
        <v>14</v>
      </c>
      <c r="D28" s="25"/>
      <c r="E28" s="23">
        <v>0</v>
      </c>
      <c r="F28" s="23">
        <v>2</v>
      </c>
      <c r="G28" s="23">
        <v>0</v>
      </c>
      <c r="H28" s="23">
        <v>2</v>
      </c>
      <c r="I28" s="23">
        <v>4</v>
      </c>
      <c r="J28" s="23">
        <v>6</v>
      </c>
      <c r="K28" s="23">
        <v>0</v>
      </c>
      <c r="L28" s="23"/>
      <c r="M28" s="23"/>
      <c r="N28" s="23"/>
      <c r="O28" s="23">
        <v>0</v>
      </c>
      <c r="P28" s="23">
        <v>9</v>
      </c>
      <c r="Q28" s="23">
        <v>2</v>
      </c>
      <c r="R28" s="23">
        <v>2</v>
      </c>
      <c r="S28" s="23">
        <v>4</v>
      </c>
      <c r="T28" s="23">
        <v>13</v>
      </c>
      <c r="U28" s="23">
        <v>4</v>
      </c>
      <c r="V28" s="23">
        <v>2</v>
      </c>
      <c r="W28" s="23"/>
      <c r="X28" s="23">
        <v>0</v>
      </c>
      <c r="Y28" s="23">
        <v>4</v>
      </c>
      <c r="Z28" s="23"/>
      <c r="AA28" s="23">
        <v>4</v>
      </c>
      <c r="AB28" s="23">
        <v>2</v>
      </c>
      <c r="AC28" s="23" t="s">
        <v>14</v>
      </c>
      <c r="AD28" s="23">
        <v>14</v>
      </c>
      <c r="AE28" s="27" t="s">
        <v>58</v>
      </c>
      <c r="AF28" s="60">
        <f t="shared" si="5"/>
        <v>0.17857142857142858</v>
      </c>
      <c r="AG28" s="69"/>
    </row>
    <row r="29" spans="1:34" ht="15" thickBot="1" x14ac:dyDescent="0.35">
      <c r="A29" s="34" t="s">
        <v>15</v>
      </c>
      <c r="B29" s="35" t="s">
        <v>59</v>
      </c>
      <c r="C29" s="35">
        <v>6</v>
      </c>
      <c r="D29" s="35"/>
      <c r="E29" s="35"/>
      <c r="F29" s="35"/>
      <c r="G29" s="35"/>
      <c r="H29" s="35"/>
      <c r="I29" s="35"/>
      <c r="J29" s="35">
        <v>0</v>
      </c>
      <c r="K29" s="35"/>
      <c r="L29" s="35"/>
      <c r="M29" s="35"/>
      <c r="N29" s="35"/>
      <c r="O29" s="35"/>
      <c r="P29" s="35">
        <v>1</v>
      </c>
      <c r="Q29" s="35"/>
      <c r="R29" s="35"/>
      <c r="S29" s="35"/>
      <c r="T29" s="35">
        <v>1</v>
      </c>
      <c r="U29" s="35"/>
      <c r="V29" s="35"/>
      <c r="W29" s="35"/>
      <c r="X29" s="35"/>
      <c r="Y29" s="35">
        <v>1</v>
      </c>
      <c r="Z29" s="35"/>
      <c r="AA29" s="35">
        <v>0</v>
      </c>
      <c r="AB29" s="35">
        <v>1</v>
      </c>
      <c r="AC29" s="35" t="s">
        <v>15</v>
      </c>
      <c r="AD29" s="35">
        <v>6</v>
      </c>
      <c r="AE29" s="35" t="s">
        <v>59</v>
      </c>
      <c r="AF29" s="59">
        <f t="shared" si="5"/>
        <v>2.7777777777777776E-2</v>
      </c>
      <c r="AG29" s="66"/>
    </row>
    <row r="30" spans="1:34" x14ac:dyDescent="0.3">
      <c r="A30" s="29" t="s">
        <v>26</v>
      </c>
      <c r="B30" s="30"/>
      <c r="C30" s="31">
        <f>SUM(C31:C33)</f>
        <v>20</v>
      </c>
      <c r="D30" s="30"/>
      <c r="E30" s="31">
        <f t="shared" ref="E30:AB30" si="6">SUM(E31:E33)</f>
        <v>7</v>
      </c>
      <c r="F30" s="31">
        <f t="shared" si="6"/>
        <v>6</v>
      </c>
      <c r="G30" s="31">
        <f t="shared" si="6"/>
        <v>1</v>
      </c>
      <c r="H30" s="31">
        <f t="shared" si="6"/>
        <v>12</v>
      </c>
      <c r="I30" s="31">
        <f t="shared" si="6"/>
        <v>9</v>
      </c>
      <c r="J30" s="31">
        <f t="shared" si="6"/>
        <v>11</v>
      </c>
      <c r="K30" s="31">
        <f t="shared" si="6"/>
        <v>7</v>
      </c>
      <c r="L30" s="31">
        <f t="shared" si="6"/>
        <v>4</v>
      </c>
      <c r="M30" s="31">
        <f t="shared" si="6"/>
        <v>16</v>
      </c>
      <c r="N30" s="31">
        <f t="shared" si="6"/>
        <v>10</v>
      </c>
      <c r="O30" s="31">
        <f t="shared" si="6"/>
        <v>5</v>
      </c>
      <c r="P30" s="31">
        <f t="shared" si="6"/>
        <v>15</v>
      </c>
      <c r="Q30" s="31">
        <f t="shared" si="6"/>
        <v>8</v>
      </c>
      <c r="R30" s="31">
        <f t="shared" si="6"/>
        <v>5</v>
      </c>
      <c r="S30" s="31">
        <f t="shared" si="6"/>
        <v>14</v>
      </c>
      <c r="T30" s="31">
        <f t="shared" si="6"/>
        <v>12</v>
      </c>
      <c r="U30" s="31">
        <f t="shared" si="6"/>
        <v>13</v>
      </c>
      <c r="V30" s="31">
        <f t="shared" si="6"/>
        <v>9</v>
      </c>
      <c r="W30" s="31">
        <f t="shared" si="6"/>
        <v>16</v>
      </c>
      <c r="X30" s="31">
        <f t="shared" si="6"/>
        <v>8</v>
      </c>
      <c r="Y30" s="31">
        <f t="shared" si="6"/>
        <v>8</v>
      </c>
      <c r="Z30" s="31">
        <f t="shared" si="6"/>
        <v>0</v>
      </c>
      <c r="AA30" s="31">
        <f t="shared" si="6"/>
        <v>4</v>
      </c>
      <c r="AB30" s="31">
        <f t="shared" si="6"/>
        <v>8</v>
      </c>
      <c r="AC30" s="31" t="s">
        <v>26</v>
      </c>
      <c r="AD30" s="31">
        <f>SUM(AD31:AD33)</f>
        <v>20</v>
      </c>
      <c r="AE30" s="30"/>
      <c r="AF30" s="57">
        <f>SUM(E30:AB30)/(24*C30)</f>
        <v>0.43333333333333335</v>
      </c>
      <c r="AG30" s="63"/>
    </row>
    <row r="31" spans="1:34" x14ac:dyDescent="0.3">
      <c r="A31" s="33" t="s">
        <v>11</v>
      </c>
      <c r="B31" s="5" t="s">
        <v>60</v>
      </c>
      <c r="C31" s="5">
        <v>6</v>
      </c>
      <c r="D31" s="7" t="s">
        <v>2</v>
      </c>
      <c r="E31" s="5">
        <v>4</v>
      </c>
      <c r="F31" s="5">
        <v>5</v>
      </c>
      <c r="G31" s="5">
        <v>1</v>
      </c>
      <c r="H31" s="5">
        <v>5</v>
      </c>
      <c r="I31" s="5">
        <v>4</v>
      </c>
      <c r="J31" s="5">
        <v>5</v>
      </c>
      <c r="K31" s="5">
        <v>5</v>
      </c>
      <c r="L31" s="5">
        <v>4</v>
      </c>
      <c r="M31" s="5">
        <v>6</v>
      </c>
      <c r="N31" s="5">
        <v>5</v>
      </c>
      <c r="O31" s="5">
        <v>2</v>
      </c>
      <c r="P31" s="5">
        <v>5</v>
      </c>
      <c r="Q31" s="5">
        <v>5</v>
      </c>
      <c r="R31" s="5">
        <v>2</v>
      </c>
      <c r="S31" s="5">
        <v>6</v>
      </c>
      <c r="T31" s="5">
        <v>4</v>
      </c>
      <c r="U31" s="5">
        <v>5</v>
      </c>
      <c r="V31" s="5">
        <v>5</v>
      </c>
      <c r="W31" s="5">
        <v>4</v>
      </c>
      <c r="X31" s="5">
        <v>5</v>
      </c>
      <c r="Y31" s="5">
        <v>4</v>
      </c>
      <c r="Z31" s="5"/>
      <c r="AA31" s="5">
        <v>2</v>
      </c>
      <c r="AB31" s="5">
        <v>1</v>
      </c>
      <c r="AC31" s="5" t="s">
        <v>11</v>
      </c>
      <c r="AD31" s="5">
        <v>6</v>
      </c>
      <c r="AE31" s="5" t="s">
        <v>60</v>
      </c>
      <c r="AF31" s="58">
        <f>SUM(E31:AB31)/(24*C31)</f>
        <v>0.65277777777777779</v>
      </c>
      <c r="AG31" s="64" t="s">
        <v>2</v>
      </c>
      <c r="AH31" s="72"/>
    </row>
    <row r="32" spans="1:34" x14ac:dyDescent="0.3">
      <c r="A32" s="33" t="s">
        <v>12</v>
      </c>
      <c r="B32" s="5" t="s">
        <v>61</v>
      </c>
      <c r="C32" s="5">
        <v>8</v>
      </c>
      <c r="D32" s="7"/>
      <c r="E32" s="5">
        <v>1</v>
      </c>
      <c r="F32" s="5">
        <v>1</v>
      </c>
      <c r="G32" s="5">
        <v>0</v>
      </c>
      <c r="H32" s="5">
        <v>3</v>
      </c>
      <c r="I32" s="5">
        <v>4</v>
      </c>
      <c r="J32" s="5">
        <v>2</v>
      </c>
      <c r="K32" s="5">
        <v>2</v>
      </c>
      <c r="L32" s="5"/>
      <c r="M32" s="5">
        <v>4</v>
      </c>
      <c r="N32" s="5">
        <v>3</v>
      </c>
      <c r="O32" s="5">
        <v>2</v>
      </c>
      <c r="P32" s="5">
        <v>5</v>
      </c>
      <c r="Q32" s="5">
        <v>3</v>
      </c>
      <c r="R32" s="5">
        <v>3</v>
      </c>
      <c r="S32" s="5">
        <v>4</v>
      </c>
      <c r="T32" s="5">
        <v>5</v>
      </c>
      <c r="U32" s="5">
        <v>5</v>
      </c>
      <c r="V32" s="5">
        <v>1</v>
      </c>
      <c r="W32" s="5">
        <v>6</v>
      </c>
      <c r="X32" s="5">
        <v>1</v>
      </c>
      <c r="Y32" s="5">
        <v>2</v>
      </c>
      <c r="Z32" s="5"/>
      <c r="AA32" s="5">
        <v>0</v>
      </c>
      <c r="AB32" s="5">
        <v>1</v>
      </c>
      <c r="AC32" s="5" t="s">
        <v>12</v>
      </c>
      <c r="AD32" s="5">
        <v>8</v>
      </c>
      <c r="AE32" s="5" t="s">
        <v>61</v>
      </c>
      <c r="AF32" s="58">
        <f t="shared" ref="AF32:AF33" si="7">SUM(E32:AB32)/(24*C32)</f>
        <v>0.30208333333333331</v>
      </c>
      <c r="AG32" s="64"/>
    </row>
    <row r="33" spans="1:34" s="26" customFormat="1" ht="33.6" customHeight="1" thickBot="1" x14ac:dyDescent="0.35">
      <c r="A33" s="42" t="s">
        <v>13</v>
      </c>
      <c r="B33" s="43" t="s">
        <v>62</v>
      </c>
      <c r="C33" s="44">
        <v>6</v>
      </c>
      <c r="D33" s="45" t="s">
        <v>2</v>
      </c>
      <c r="E33" s="44">
        <v>2</v>
      </c>
      <c r="F33" s="44"/>
      <c r="G33" s="44"/>
      <c r="H33" s="44">
        <v>4</v>
      </c>
      <c r="I33" s="44">
        <v>1</v>
      </c>
      <c r="J33" s="44">
        <v>4</v>
      </c>
      <c r="K33" s="44">
        <v>0</v>
      </c>
      <c r="L33" s="44"/>
      <c r="M33" s="44">
        <v>6</v>
      </c>
      <c r="N33" s="44">
        <v>2</v>
      </c>
      <c r="O33" s="44">
        <v>1</v>
      </c>
      <c r="P33" s="44">
        <v>5</v>
      </c>
      <c r="Q33" s="44"/>
      <c r="R33" s="44"/>
      <c r="S33" s="44">
        <v>4</v>
      </c>
      <c r="T33" s="44">
        <v>3</v>
      </c>
      <c r="U33" s="44">
        <v>3</v>
      </c>
      <c r="V33" s="44">
        <v>3</v>
      </c>
      <c r="W33" s="44">
        <v>6</v>
      </c>
      <c r="X33" s="44">
        <v>2</v>
      </c>
      <c r="Y33" s="44">
        <v>2</v>
      </c>
      <c r="Z33" s="44"/>
      <c r="AA33" s="44">
        <v>2</v>
      </c>
      <c r="AB33" s="44">
        <v>6</v>
      </c>
      <c r="AC33" s="44" t="s">
        <v>13</v>
      </c>
      <c r="AD33" s="44">
        <v>6</v>
      </c>
      <c r="AE33" s="43" t="s">
        <v>62</v>
      </c>
      <c r="AF33" s="61">
        <f t="shared" si="7"/>
        <v>0.3888888888888889</v>
      </c>
      <c r="AG33" s="70" t="s">
        <v>2</v>
      </c>
      <c r="AH33" s="74"/>
    </row>
    <row r="34" spans="1:34" s="26" customFormat="1" x14ac:dyDescent="0.3">
      <c r="A34" s="37" t="s">
        <v>27</v>
      </c>
      <c r="B34" s="38"/>
      <c r="C34" s="39">
        <f>SUM(C35:C39)</f>
        <v>24</v>
      </c>
      <c r="D34" s="40"/>
      <c r="E34" s="39">
        <f t="shared" ref="E34:AB34" si="8">SUM(E35:E39)</f>
        <v>10</v>
      </c>
      <c r="F34" s="39">
        <f t="shared" si="8"/>
        <v>10</v>
      </c>
      <c r="G34" s="39">
        <f t="shared" si="8"/>
        <v>11</v>
      </c>
      <c r="H34" s="39">
        <f t="shared" si="8"/>
        <v>16</v>
      </c>
      <c r="I34" s="39">
        <f t="shared" si="8"/>
        <v>17</v>
      </c>
      <c r="J34" s="39">
        <f t="shared" si="8"/>
        <v>19</v>
      </c>
      <c r="K34" s="39">
        <f t="shared" si="8"/>
        <v>24</v>
      </c>
      <c r="L34" s="39">
        <f t="shared" si="8"/>
        <v>13</v>
      </c>
      <c r="M34" s="39">
        <f t="shared" si="8"/>
        <v>12</v>
      </c>
      <c r="N34" s="39">
        <f t="shared" si="8"/>
        <v>16</v>
      </c>
      <c r="O34" s="39">
        <f t="shared" si="8"/>
        <v>11</v>
      </c>
      <c r="P34" s="39">
        <f t="shared" si="8"/>
        <v>19</v>
      </c>
      <c r="Q34" s="39">
        <f t="shared" si="8"/>
        <v>15</v>
      </c>
      <c r="R34" s="39">
        <f t="shared" si="8"/>
        <v>9</v>
      </c>
      <c r="S34" s="39">
        <f t="shared" si="8"/>
        <v>12</v>
      </c>
      <c r="T34" s="39">
        <f t="shared" si="8"/>
        <v>7</v>
      </c>
      <c r="U34" s="39">
        <f t="shared" si="8"/>
        <v>7</v>
      </c>
      <c r="V34" s="39">
        <f t="shared" si="8"/>
        <v>6</v>
      </c>
      <c r="W34" s="39">
        <f t="shared" si="8"/>
        <v>20</v>
      </c>
      <c r="X34" s="39">
        <f t="shared" si="8"/>
        <v>9</v>
      </c>
      <c r="Y34" s="39">
        <f t="shared" si="8"/>
        <v>14</v>
      </c>
      <c r="Z34" s="39">
        <f t="shared" si="8"/>
        <v>8</v>
      </c>
      <c r="AA34" s="39">
        <f t="shared" si="8"/>
        <v>11</v>
      </c>
      <c r="AB34" s="39">
        <f t="shared" si="8"/>
        <v>18</v>
      </c>
      <c r="AC34" s="39" t="s">
        <v>27</v>
      </c>
      <c r="AD34" s="39">
        <f>SUM(AD35:AD39)</f>
        <v>24</v>
      </c>
      <c r="AE34" s="38"/>
      <c r="AF34" s="57">
        <f>SUM(E34:AB34)/(24*C34)</f>
        <v>0.54513888888888884</v>
      </c>
      <c r="AG34" s="71"/>
    </row>
    <row r="35" spans="1:34" s="26" customFormat="1" x14ac:dyDescent="0.3">
      <c r="A35" s="41" t="s">
        <v>11</v>
      </c>
      <c r="B35" s="23" t="s">
        <v>63</v>
      </c>
      <c r="C35" s="23">
        <v>3</v>
      </c>
      <c r="D35" s="25"/>
      <c r="E35" s="23">
        <v>1</v>
      </c>
      <c r="F35" s="23">
        <v>0</v>
      </c>
      <c r="G35" s="23"/>
      <c r="H35" s="23"/>
      <c r="I35" s="23">
        <v>0</v>
      </c>
      <c r="J35" s="23">
        <v>3</v>
      </c>
      <c r="K35" s="23">
        <v>3</v>
      </c>
      <c r="L35" s="23">
        <v>0</v>
      </c>
      <c r="M35" s="23">
        <v>3</v>
      </c>
      <c r="N35" s="23">
        <v>3</v>
      </c>
      <c r="O35" s="23">
        <v>0</v>
      </c>
      <c r="P35" s="23">
        <v>3</v>
      </c>
      <c r="Q35" s="23"/>
      <c r="R35" s="23">
        <v>0</v>
      </c>
      <c r="S35" s="23"/>
      <c r="T35" s="23">
        <v>0</v>
      </c>
      <c r="U35" s="23">
        <v>0</v>
      </c>
      <c r="V35" s="23">
        <v>0</v>
      </c>
      <c r="W35" s="23">
        <v>1</v>
      </c>
      <c r="X35" s="23">
        <v>0</v>
      </c>
      <c r="Y35" s="23"/>
      <c r="Z35" s="23">
        <v>1</v>
      </c>
      <c r="AA35" s="23">
        <v>3</v>
      </c>
      <c r="AB35" s="23">
        <v>1</v>
      </c>
      <c r="AC35" s="23" t="s">
        <v>11</v>
      </c>
      <c r="AD35" s="23">
        <v>3</v>
      </c>
      <c r="AE35" s="23" t="s">
        <v>63</v>
      </c>
      <c r="AF35" s="60">
        <f>SUM(E35:AB35)/(24*C35)</f>
        <v>0.30555555555555558</v>
      </c>
      <c r="AG35" s="69"/>
    </row>
    <row r="36" spans="1:34" s="26" customFormat="1" ht="28.2" customHeight="1" x14ac:dyDescent="0.3">
      <c r="A36" s="41" t="s">
        <v>12</v>
      </c>
      <c r="B36" s="24" t="s">
        <v>64</v>
      </c>
      <c r="C36" s="23">
        <v>7</v>
      </c>
      <c r="D36" s="25" t="s">
        <v>2</v>
      </c>
      <c r="E36" s="23">
        <v>6</v>
      </c>
      <c r="F36" s="23">
        <v>7</v>
      </c>
      <c r="G36" s="23">
        <v>7</v>
      </c>
      <c r="H36" s="23">
        <v>7</v>
      </c>
      <c r="I36" s="23">
        <v>7</v>
      </c>
      <c r="J36" s="23">
        <v>6</v>
      </c>
      <c r="K36" s="23">
        <v>7</v>
      </c>
      <c r="L36" s="23">
        <v>7</v>
      </c>
      <c r="M36" s="23">
        <v>6</v>
      </c>
      <c r="N36" s="23">
        <v>7</v>
      </c>
      <c r="O36" s="23">
        <v>7</v>
      </c>
      <c r="P36" s="23">
        <v>7</v>
      </c>
      <c r="Q36" s="23">
        <v>6</v>
      </c>
      <c r="R36" s="23">
        <v>7</v>
      </c>
      <c r="S36" s="23">
        <v>7</v>
      </c>
      <c r="T36" s="23">
        <v>3</v>
      </c>
      <c r="U36" s="23">
        <v>5</v>
      </c>
      <c r="V36" s="23">
        <v>6</v>
      </c>
      <c r="W36" s="23">
        <v>7</v>
      </c>
      <c r="X36" s="23">
        <v>7</v>
      </c>
      <c r="Y36" s="23">
        <v>7</v>
      </c>
      <c r="Z36" s="23">
        <v>3</v>
      </c>
      <c r="AA36" s="23">
        <v>5</v>
      </c>
      <c r="AB36" s="23">
        <v>7</v>
      </c>
      <c r="AC36" s="23" t="s">
        <v>12</v>
      </c>
      <c r="AD36" s="23">
        <v>7</v>
      </c>
      <c r="AE36" s="24" t="s">
        <v>64</v>
      </c>
      <c r="AF36" s="60">
        <f t="shared" ref="AF36:AF39" si="9">SUM(E36:AB36)/(24*C36)</f>
        <v>0.89880952380952384</v>
      </c>
      <c r="AG36" s="69" t="s">
        <v>2</v>
      </c>
      <c r="AH36" s="73"/>
    </row>
    <row r="37" spans="1:34" s="26" customFormat="1" ht="46.2" customHeight="1" x14ac:dyDescent="0.3">
      <c r="A37" s="41" t="s">
        <v>13</v>
      </c>
      <c r="B37" s="24" t="s">
        <v>65</v>
      </c>
      <c r="C37" s="23">
        <v>7</v>
      </c>
      <c r="D37" s="25" t="s">
        <v>2</v>
      </c>
      <c r="E37" s="23">
        <v>0</v>
      </c>
      <c r="F37" s="23">
        <v>2</v>
      </c>
      <c r="G37" s="23">
        <v>2</v>
      </c>
      <c r="H37" s="23">
        <v>7</v>
      </c>
      <c r="I37" s="23">
        <v>7</v>
      </c>
      <c r="J37" s="23">
        <v>7</v>
      </c>
      <c r="K37" s="23">
        <v>7</v>
      </c>
      <c r="L37" s="23">
        <v>2</v>
      </c>
      <c r="M37" s="23"/>
      <c r="N37" s="23">
        <v>4</v>
      </c>
      <c r="O37" s="23">
        <v>4</v>
      </c>
      <c r="P37" s="23">
        <v>4</v>
      </c>
      <c r="Q37" s="23">
        <v>7</v>
      </c>
      <c r="R37" s="23"/>
      <c r="S37" s="23">
        <v>4</v>
      </c>
      <c r="T37" s="23">
        <v>3</v>
      </c>
      <c r="U37" s="23">
        <v>2</v>
      </c>
      <c r="V37" s="23">
        <v>0</v>
      </c>
      <c r="W37" s="23">
        <v>7</v>
      </c>
      <c r="X37" s="23">
        <v>0</v>
      </c>
      <c r="Y37" s="23">
        <v>2</v>
      </c>
      <c r="Z37" s="23">
        <v>1</v>
      </c>
      <c r="AA37" s="23">
        <v>2</v>
      </c>
      <c r="AB37" s="23">
        <v>7</v>
      </c>
      <c r="AC37" s="23" t="s">
        <v>13</v>
      </c>
      <c r="AD37" s="23">
        <v>7</v>
      </c>
      <c r="AE37" s="24" t="s">
        <v>65</v>
      </c>
      <c r="AF37" s="60">
        <f t="shared" si="9"/>
        <v>0.48214285714285715</v>
      </c>
      <c r="AG37" s="69" t="s">
        <v>2</v>
      </c>
      <c r="AH37" s="74"/>
    </row>
    <row r="38" spans="1:34" x14ac:dyDescent="0.3">
      <c r="A38" s="33" t="s">
        <v>14</v>
      </c>
      <c r="B38" s="5" t="s">
        <v>66</v>
      </c>
      <c r="C38" s="5">
        <v>3</v>
      </c>
      <c r="D38" s="5"/>
      <c r="E38" s="5">
        <v>2</v>
      </c>
      <c r="F38" s="5">
        <v>1</v>
      </c>
      <c r="G38" s="5">
        <v>1</v>
      </c>
      <c r="H38" s="5">
        <v>1</v>
      </c>
      <c r="I38" s="5">
        <v>1</v>
      </c>
      <c r="J38" s="5">
        <v>3</v>
      </c>
      <c r="K38" s="5">
        <v>3</v>
      </c>
      <c r="L38" s="5">
        <v>3</v>
      </c>
      <c r="M38" s="5">
        <v>3</v>
      </c>
      <c r="N38" s="5">
        <v>2</v>
      </c>
      <c r="O38" s="5">
        <v>0</v>
      </c>
      <c r="P38" s="5">
        <v>3</v>
      </c>
      <c r="Q38" s="5">
        <v>1</v>
      </c>
      <c r="R38" s="5">
        <v>1</v>
      </c>
      <c r="S38" s="5">
        <v>1</v>
      </c>
      <c r="T38" s="5">
        <v>1</v>
      </c>
      <c r="U38" s="5"/>
      <c r="V38" s="5"/>
      <c r="W38" s="5">
        <v>1</v>
      </c>
      <c r="X38" s="5">
        <v>2</v>
      </c>
      <c r="Y38" s="5">
        <v>3</v>
      </c>
      <c r="Z38" s="5">
        <v>1</v>
      </c>
      <c r="AA38" s="5">
        <v>1</v>
      </c>
      <c r="AB38" s="5">
        <v>3</v>
      </c>
      <c r="AC38" s="5" t="s">
        <v>14</v>
      </c>
      <c r="AD38" s="5">
        <v>3</v>
      </c>
      <c r="AE38" s="5" t="s">
        <v>66</v>
      </c>
      <c r="AF38" s="58">
        <f t="shared" si="9"/>
        <v>0.52777777777777779</v>
      </c>
      <c r="AG38" s="65"/>
    </row>
    <row r="39" spans="1:34" ht="15" thickBot="1" x14ac:dyDescent="0.35">
      <c r="A39" s="34" t="s">
        <v>15</v>
      </c>
      <c r="B39" s="35" t="s">
        <v>67</v>
      </c>
      <c r="C39" s="35">
        <v>4</v>
      </c>
      <c r="D39" s="36"/>
      <c r="E39" s="35">
        <v>1</v>
      </c>
      <c r="F39" s="35">
        <v>0</v>
      </c>
      <c r="G39" s="35">
        <v>1</v>
      </c>
      <c r="H39" s="35">
        <v>1</v>
      </c>
      <c r="I39" s="35">
        <v>2</v>
      </c>
      <c r="J39" s="35">
        <v>0</v>
      </c>
      <c r="K39" s="35">
        <v>4</v>
      </c>
      <c r="L39" s="35">
        <v>1</v>
      </c>
      <c r="M39" s="35"/>
      <c r="N39" s="35">
        <v>0</v>
      </c>
      <c r="O39" s="35"/>
      <c r="P39" s="35">
        <v>2</v>
      </c>
      <c r="Q39" s="35">
        <v>1</v>
      </c>
      <c r="R39" s="35">
        <v>1</v>
      </c>
      <c r="S39" s="35"/>
      <c r="T39" s="35"/>
      <c r="U39" s="35"/>
      <c r="V39" s="35"/>
      <c r="W39" s="35">
        <v>4</v>
      </c>
      <c r="X39" s="35">
        <v>0</v>
      </c>
      <c r="Y39" s="35">
        <v>2</v>
      </c>
      <c r="Z39" s="35">
        <v>2</v>
      </c>
      <c r="AA39" s="35">
        <v>0</v>
      </c>
      <c r="AB39" s="35">
        <v>0</v>
      </c>
      <c r="AC39" s="35" t="s">
        <v>15</v>
      </c>
      <c r="AD39" s="35">
        <v>4</v>
      </c>
      <c r="AE39" s="35" t="s">
        <v>67</v>
      </c>
      <c r="AF39" s="59">
        <f t="shared" si="9"/>
        <v>0.22916666666666666</v>
      </c>
      <c r="AG39" s="67"/>
    </row>
    <row r="40" spans="1:34" x14ac:dyDescent="0.3">
      <c r="A40" s="29" t="s">
        <v>28</v>
      </c>
      <c r="B40" s="30"/>
      <c r="C40" s="31">
        <f>SUM(C41:C51)</f>
        <v>64</v>
      </c>
      <c r="D40" s="32"/>
      <c r="E40" s="31">
        <f t="shared" ref="E40:AB40" si="10">SUM(E41:E51)</f>
        <v>8</v>
      </c>
      <c r="F40" s="31">
        <f t="shared" si="10"/>
        <v>11</v>
      </c>
      <c r="G40" s="31">
        <f t="shared" si="10"/>
        <v>1</v>
      </c>
      <c r="H40" s="31">
        <f t="shared" si="10"/>
        <v>14</v>
      </c>
      <c r="I40" s="31">
        <f t="shared" si="10"/>
        <v>13</v>
      </c>
      <c r="J40" s="31">
        <f t="shared" si="10"/>
        <v>11</v>
      </c>
      <c r="K40" s="31">
        <f t="shared" si="10"/>
        <v>15</v>
      </c>
      <c r="L40" s="31">
        <f t="shared" si="10"/>
        <v>13</v>
      </c>
      <c r="M40" s="31">
        <f t="shared" si="10"/>
        <v>36</v>
      </c>
      <c r="N40" s="31">
        <f t="shared" si="10"/>
        <v>19</v>
      </c>
      <c r="O40" s="31">
        <f t="shared" si="10"/>
        <v>1</v>
      </c>
      <c r="P40" s="31">
        <f t="shared" si="10"/>
        <v>28</v>
      </c>
      <c r="Q40" s="31">
        <f t="shared" si="10"/>
        <v>12</v>
      </c>
      <c r="R40" s="31">
        <f t="shared" si="10"/>
        <v>21</v>
      </c>
      <c r="S40" s="31">
        <f t="shared" si="10"/>
        <v>34</v>
      </c>
      <c r="T40" s="31">
        <f t="shared" si="10"/>
        <v>31</v>
      </c>
      <c r="U40" s="31">
        <f t="shared" si="10"/>
        <v>5</v>
      </c>
      <c r="V40" s="31">
        <f t="shared" si="10"/>
        <v>13</v>
      </c>
      <c r="W40" s="31">
        <f t="shared" si="10"/>
        <v>17</v>
      </c>
      <c r="X40" s="31">
        <f t="shared" si="10"/>
        <v>10</v>
      </c>
      <c r="Y40" s="31">
        <f t="shared" si="10"/>
        <v>30</v>
      </c>
      <c r="Z40" s="31">
        <f t="shared" si="10"/>
        <v>5</v>
      </c>
      <c r="AA40" s="31">
        <f t="shared" si="10"/>
        <v>5</v>
      </c>
      <c r="AB40" s="31">
        <f t="shared" si="10"/>
        <v>11</v>
      </c>
      <c r="AC40" s="31" t="s">
        <v>28</v>
      </c>
      <c r="AD40" s="31">
        <f>SUM(AD41:AD51)</f>
        <v>64</v>
      </c>
      <c r="AE40" s="30"/>
      <c r="AF40" s="57">
        <f>SUM(E40:AB40)/(24*C40)</f>
        <v>0.23697916666666666</v>
      </c>
      <c r="AG40" s="68"/>
    </row>
    <row r="41" spans="1:34" x14ac:dyDescent="0.3">
      <c r="A41" s="33" t="s">
        <v>11</v>
      </c>
      <c r="B41" s="5" t="s">
        <v>68</v>
      </c>
      <c r="C41" s="5">
        <v>4</v>
      </c>
      <c r="D41" s="7"/>
      <c r="E41" s="5">
        <v>0</v>
      </c>
      <c r="F41" s="5">
        <v>2</v>
      </c>
      <c r="G41" s="5">
        <v>0</v>
      </c>
      <c r="H41" s="5">
        <v>0</v>
      </c>
      <c r="I41" s="5">
        <v>4</v>
      </c>
      <c r="J41" s="5">
        <v>0</v>
      </c>
      <c r="K41" s="5">
        <v>4</v>
      </c>
      <c r="L41" s="5">
        <v>0</v>
      </c>
      <c r="M41" s="5">
        <v>0</v>
      </c>
      <c r="N41" s="5">
        <v>4</v>
      </c>
      <c r="O41" s="5">
        <v>0</v>
      </c>
      <c r="P41" s="5">
        <v>4</v>
      </c>
      <c r="Q41" s="5">
        <v>4</v>
      </c>
      <c r="R41" s="5">
        <v>4</v>
      </c>
      <c r="S41" s="5">
        <v>0</v>
      </c>
      <c r="T41" s="5">
        <v>0</v>
      </c>
      <c r="U41" s="5">
        <v>0</v>
      </c>
      <c r="V41" s="5"/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 t="s">
        <v>11</v>
      </c>
      <c r="AD41" s="5">
        <v>4</v>
      </c>
      <c r="AE41" s="5" t="s">
        <v>68</v>
      </c>
      <c r="AF41" s="58">
        <f>SUM(E41:AB41)/(24*C41)</f>
        <v>0.27083333333333331</v>
      </c>
      <c r="AG41" s="64"/>
    </row>
    <row r="42" spans="1:34" x14ac:dyDescent="0.3">
      <c r="A42" s="33" t="s">
        <v>12</v>
      </c>
      <c r="B42" s="5" t="s">
        <v>69</v>
      </c>
      <c r="C42" s="5">
        <v>8</v>
      </c>
      <c r="D42" s="7" t="s">
        <v>2</v>
      </c>
      <c r="E42" s="5">
        <v>4</v>
      </c>
      <c r="F42" s="5">
        <v>6</v>
      </c>
      <c r="G42" s="5">
        <v>1</v>
      </c>
      <c r="H42" s="5"/>
      <c r="I42" s="5">
        <v>7</v>
      </c>
      <c r="J42" s="5">
        <v>3</v>
      </c>
      <c r="K42" s="5">
        <v>6</v>
      </c>
      <c r="L42" s="5">
        <v>4</v>
      </c>
      <c r="M42" s="5">
        <v>7</v>
      </c>
      <c r="N42" s="5">
        <v>7</v>
      </c>
      <c r="O42" s="5">
        <v>1</v>
      </c>
      <c r="P42" s="5">
        <v>7</v>
      </c>
      <c r="Q42" s="5">
        <v>4</v>
      </c>
      <c r="R42" s="5">
        <v>7</v>
      </c>
      <c r="S42" s="5">
        <v>6</v>
      </c>
      <c r="T42" s="5">
        <v>6</v>
      </c>
      <c r="U42" s="5">
        <v>5</v>
      </c>
      <c r="V42" s="5">
        <v>5</v>
      </c>
      <c r="W42" s="5">
        <v>7</v>
      </c>
      <c r="X42" s="5">
        <v>6</v>
      </c>
      <c r="Y42" s="5">
        <v>1</v>
      </c>
      <c r="Z42" s="5">
        <v>5</v>
      </c>
      <c r="AA42" s="5">
        <v>5</v>
      </c>
      <c r="AB42" s="5">
        <v>6</v>
      </c>
      <c r="AC42" s="5" t="s">
        <v>12</v>
      </c>
      <c r="AD42" s="5">
        <v>8</v>
      </c>
      <c r="AE42" s="5" t="s">
        <v>69</v>
      </c>
      <c r="AF42" s="58">
        <f t="shared" ref="AF42:AF51" si="11">SUM(E42:AB42)/(24*C42)</f>
        <v>0.60416666666666663</v>
      </c>
      <c r="AG42" s="64" t="s">
        <v>2</v>
      </c>
      <c r="AH42" s="74"/>
    </row>
    <row r="43" spans="1:34" x14ac:dyDescent="0.3">
      <c r="A43" s="33" t="s">
        <v>13</v>
      </c>
      <c r="B43" s="5" t="s">
        <v>70</v>
      </c>
      <c r="C43" s="5">
        <v>3</v>
      </c>
      <c r="D43" s="5"/>
      <c r="E43" s="5">
        <v>0</v>
      </c>
      <c r="F43" s="5">
        <v>0</v>
      </c>
      <c r="G43" s="5"/>
      <c r="H43" s="5"/>
      <c r="I43" s="5">
        <v>0</v>
      </c>
      <c r="J43" s="5">
        <v>0</v>
      </c>
      <c r="K43" s="5">
        <v>0</v>
      </c>
      <c r="L43" s="5">
        <v>0</v>
      </c>
      <c r="M43" s="5"/>
      <c r="N43" s="5">
        <v>0</v>
      </c>
      <c r="O43" s="5"/>
      <c r="P43" s="5"/>
      <c r="Q43" s="5"/>
      <c r="R43" s="5"/>
      <c r="S43" s="5">
        <v>0</v>
      </c>
      <c r="T43" s="5"/>
      <c r="U43" s="5"/>
      <c r="V43" s="5"/>
      <c r="W43" s="5"/>
      <c r="X43" s="5">
        <v>0</v>
      </c>
      <c r="Y43" s="5">
        <v>0</v>
      </c>
      <c r="Z43" s="5"/>
      <c r="AA43" s="5">
        <v>0</v>
      </c>
      <c r="AB43" s="5"/>
      <c r="AC43" s="5" t="s">
        <v>13</v>
      </c>
      <c r="AD43" s="5">
        <v>3</v>
      </c>
      <c r="AE43" s="5" t="s">
        <v>70</v>
      </c>
      <c r="AF43" s="58">
        <f t="shared" si="11"/>
        <v>0</v>
      </c>
      <c r="AG43" s="65"/>
    </row>
    <row r="44" spans="1:34" x14ac:dyDescent="0.3">
      <c r="A44" s="33" t="s">
        <v>14</v>
      </c>
      <c r="B44" s="5" t="s">
        <v>71</v>
      </c>
      <c r="C44" s="5">
        <v>2</v>
      </c>
      <c r="D44" s="7" t="s">
        <v>2</v>
      </c>
      <c r="E44" s="5">
        <v>0</v>
      </c>
      <c r="F44" s="5">
        <v>0</v>
      </c>
      <c r="G44" s="5"/>
      <c r="H44" s="5">
        <v>1</v>
      </c>
      <c r="I44" s="5">
        <v>2</v>
      </c>
      <c r="J44" s="5">
        <v>0</v>
      </c>
      <c r="K44" s="5">
        <v>0</v>
      </c>
      <c r="L44" s="5">
        <v>2</v>
      </c>
      <c r="M44" s="5">
        <v>0</v>
      </c>
      <c r="N44" s="5">
        <v>0</v>
      </c>
      <c r="O44" s="5"/>
      <c r="P44" s="5">
        <v>0</v>
      </c>
      <c r="Q44" s="5">
        <v>0</v>
      </c>
      <c r="R44" s="5">
        <v>2</v>
      </c>
      <c r="S44" s="5">
        <v>1</v>
      </c>
      <c r="T44" s="5"/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/>
      <c r="AA44" s="5">
        <v>0</v>
      </c>
      <c r="AB44" s="5"/>
      <c r="AC44" s="5" t="s">
        <v>14</v>
      </c>
      <c r="AD44" s="5">
        <v>2</v>
      </c>
      <c r="AE44" s="5" t="s">
        <v>71</v>
      </c>
      <c r="AF44" s="58">
        <f t="shared" si="11"/>
        <v>0.16666666666666666</v>
      </c>
      <c r="AG44" s="64" t="s">
        <v>2</v>
      </c>
      <c r="AH44" s="75"/>
    </row>
    <row r="45" spans="1:34" x14ac:dyDescent="0.3">
      <c r="A45" s="33" t="s">
        <v>15</v>
      </c>
      <c r="B45" s="5" t="s">
        <v>72</v>
      </c>
      <c r="C45" s="5">
        <v>4</v>
      </c>
      <c r="D45" s="5"/>
      <c r="E45" s="5">
        <v>0</v>
      </c>
      <c r="F45" s="5">
        <v>0</v>
      </c>
      <c r="G45" s="5"/>
      <c r="H45" s="5">
        <v>4</v>
      </c>
      <c r="I45" s="5">
        <v>0</v>
      </c>
      <c r="J45" s="5">
        <v>4</v>
      </c>
      <c r="K45" s="5">
        <v>0</v>
      </c>
      <c r="L45" s="5">
        <v>0</v>
      </c>
      <c r="M45" s="5">
        <v>4</v>
      </c>
      <c r="N45" s="5"/>
      <c r="O45" s="5"/>
      <c r="P45" s="5">
        <v>4</v>
      </c>
      <c r="Q45" s="5">
        <v>4</v>
      </c>
      <c r="R45" s="5">
        <v>0</v>
      </c>
      <c r="S45" s="5">
        <v>4</v>
      </c>
      <c r="T45" s="5">
        <v>4</v>
      </c>
      <c r="U45" s="5">
        <v>0</v>
      </c>
      <c r="V45" s="5">
        <v>4</v>
      </c>
      <c r="W45" s="5">
        <v>4</v>
      </c>
      <c r="X45" s="5"/>
      <c r="Y45" s="5">
        <v>4</v>
      </c>
      <c r="Z45" s="5"/>
      <c r="AA45" s="5">
        <v>0</v>
      </c>
      <c r="AB45" s="5">
        <v>4</v>
      </c>
      <c r="AC45" s="5" t="s">
        <v>15</v>
      </c>
      <c r="AD45" s="5">
        <v>4</v>
      </c>
      <c r="AE45" s="5" t="s">
        <v>72</v>
      </c>
      <c r="AF45" s="58">
        <f t="shared" si="11"/>
        <v>0.45833333333333331</v>
      </c>
      <c r="AG45" s="65"/>
    </row>
    <row r="46" spans="1:34" x14ac:dyDescent="0.3">
      <c r="A46" s="33" t="s">
        <v>16</v>
      </c>
      <c r="B46" s="5" t="s">
        <v>73</v>
      </c>
      <c r="C46" s="5">
        <v>12</v>
      </c>
      <c r="D46" s="5"/>
      <c r="E46" s="5">
        <v>0</v>
      </c>
      <c r="F46" s="5">
        <v>2</v>
      </c>
      <c r="G46" s="5"/>
      <c r="H46" s="5">
        <v>6</v>
      </c>
      <c r="I46" s="5">
        <v>0</v>
      </c>
      <c r="J46" s="5">
        <v>0</v>
      </c>
      <c r="K46" s="5">
        <v>5</v>
      </c>
      <c r="L46" s="5">
        <v>5</v>
      </c>
      <c r="M46" s="5">
        <v>6</v>
      </c>
      <c r="N46" s="5">
        <v>4</v>
      </c>
      <c r="O46" s="5"/>
      <c r="P46" s="5">
        <v>9</v>
      </c>
      <c r="Q46" s="5"/>
      <c r="R46" s="5">
        <v>6</v>
      </c>
      <c r="S46" s="5">
        <v>12</v>
      </c>
      <c r="T46" s="5">
        <v>12</v>
      </c>
      <c r="U46" s="5">
        <v>0</v>
      </c>
      <c r="V46" s="5">
        <v>4</v>
      </c>
      <c r="W46" s="5">
        <v>6</v>
      </c>
      <c r="X46" s="5">
        <v>0</v>
      </c>
      <c r="Y46" s="5">
        <v>6</v>
      </c>
      <c r="Z46" s="5"/>
      <c r="AA46" s="5">
        <v>0</v>
      </c>
      <c r="AB46" s="5">
        <v>0</v>
      </c>
      <c r="AC46" s="5" t="s">
        <v>16</v>
      </c>
      <c r="AD46" s="5">
        <v>12</v>
      </c>
      <c r="AE46" s="5" t="s">
        <v>73</v>
      </c>
      <c r="AF46" s="58">
        <f t="shared" si="11"/>
        <v>0.28819444444444442</v>
      </c>
      <c r="AG46" s="65"/>
    </row>
    <row r="47" spans="1:34" x14ac:dyDescent="0.3">
      <c r="A47" s="33" t="s">
        <v>17</v>
      </c>
      <c r="B47" s="5" t="s">
        <v>74</v>
      </c>
      <c r="C47" s="5">
        <v>7</v>
      </c>
      <c r="D47" s="5"/>
      <c r="E47" s="5">
        <v>3</v>
      </c>
      <c r="F47" s="5"/>
      <c r="G47" s="5"/>
      <c r="H47" s="5">
        <v>3</v>
      </c>
      <c r="I47" s="5">
        <v>0</v>
      </c>
      <c r="J47" s="5">
        <v>0</v>
      </c>
      <c r="K47" s="5"/>
      <c r="L47" s="5"/>
      <c r="M47" s="5">
        <v>7</v>
      </c>
      <c r="N47" s="5">
        <v>4</v>
      </c>
      <c r="O47" s="5"/>
      <c r="P47" s="5">
        <v>4</v>
      </c>
      <c r="Q47" s="5"/>
      <c r="R47" s="5">
        <v>0</v>
      </c>
      <c r="S47" s="5">
        <v>7</v>
      </c>
      <c r="T47" s="5">
        <v>7</v>
      </c>
      <c r="U47" s="5"/>
      <c r="V47" s="5"/>
      <c r="W47" s="5"/>
      <c r="X47" s="5">
        <v>0</v>
      </c>
      <c r="Y47" s="5">
        <v>3</v>
      </c>
      <c r="Z47" s="5"/>
      <c r="AA47" s="5">
        <v>0</v>
      </c>
      <c r="AB47" s="5">
        <v>0</v>
      </c>
      <c r="AC47" s="5" t="s">
        <v>17</v>
      </c>
      <c r="AD47" s="5">
        <v>7</v>
      </c>
      <c r="AE47" s="5" t="s">
        <v>74</v>
      </c>
      <c r="AF47" s="58">
        <f t="shared" si="11"/>
        <v>0.22619047619047619</v>
      </c>
      <c r="AG47" s="65"/>
    </row>
    <row r="48" spans="1:34" x14ac:dyDescent="0.3">
      <c r="A48" s="33" t="s">
        <v>18</v>
      </c>
      <c r="B48" s="5" t="s">
        <v>75</v>
      </c>
      <c r="C48" s="5">
        <v>4</v>
      </c>
      <c r="D48" s="5"/>
      <c r="E48" s="5">
        <v>1</v>
      </c>
      <c r="F48" s="5"/>
      <c r="G48" s="5"/>
      <c r="H48" s="5"/>
      <c r="I48" s="5"/>
      <c r="J48" s="5"/>
      <c r="K48" s="5">
        <v>0</v>
      </c>
      <c r="L48" s="5">
        <v>2</v>
      </c>
      <c r="M48" s="5">
        <v>2</v>
      </c>
      <c r="N48" s="5"/>
      <c r="O48" s="5"/>
      <c r="P48" s="5"/>
      <c r="Q48" s="5"/>
      <c r="R48" s="5"/>
      <c r="S48" s="5">
        <v>1</v>
      </c>
      <c r="T48" s="5">
        <v>2</v>
      </c>
      <c r="U48" s="5"/>
      <c r="V48" s="5"/>
      <c r="W48" s="5"/>
      <c r="X48" s="5">
        <v>0</v>
      </c>
      <c r="Y48" s="5">
        <v>1</v>
      </c>
      <c r="Z48" s="5"/>
      <c r="AA48" s="5"/>
      <c r="AB48" s="5"/>
      <c r="AC48" s="5" t="s">
        <v>18</v>
      </c>
      <c r="AD48" s="5">
        <v>4</v>
      </c>
      <c r="AE48" s="5" t="s">
        <v>75</v>
      </c>
      <c r="AF48" s="58">
        <f t="shared" si="11"/>
        <v>9.375E-2</v>
      </c>
      <c r="AG48" s="65"/>
    </row>
    <row r="49" spans="1:33" x14ac:dyDescent="0.3">
      <c r="A49" s="33" t="s">
        <v>19</v>
      </c>
      <c r="B49" s="5" t="s">
        <v>76</v>
      </c>
      <c r="C49" s="5">
        <v>6</v>
      </c>
      <c r="D49" s="7"/>
      <c r="E49" s="5"/>
      <c r="F49" s="5">
        <v>1</v>
      </c>
      <c r="G49" s="5"/>
      <c r="H49" s="5">
        <v>0</v>
      </c>
      <c r="I49" s="5"/>
      <c r="J49" s="5"/>
      <c r="K49" s="5"/>
      <c r="L49" s="5"/>
      <c r="M49" s="5">
        <v>6</v>
      </c>
      <c r="N49" s="5"/>
      <c r="O49" s="5"/>
      <c r="P49" s="5">
        <v>0</v>
      </c>
      <c r="Q49" s="5"/>
      <c r="R49" s="5"/>
      <c r="S49" s="5">
        <v>0</v>
      </c>
      <c r="T49" s="5"/>
      <c r="U49" s="5"/>
      <c r="V49" s="5"/>
      <c r="W49" s="5"/>
      <c r="X49" s="5">
        <v>0</v>
      </c>
      <c r="Y49" s="5">
        <v>6</v>
      </c>
      <c r="Z49" s="5"/>
      <c r="AA49" s="5"/>
      <c r="AB49" s="5">
        <v>0</v>
      </c>
      <c r="AC49" s="5" t="s">
        <v>19</v>
      </c>
      <c r="AD49" s="5">
        <v>6</v>
      </c>
      <c r="AE49" s="5" t="s">
        <v>76</v>
      </c>
      <c r="AF49" s="58">
        <f t="shared" si="11"/>
        <v>9.0277777777777776E-2</v>
      </c>
      <c r="AG49" s="64"/>
    </row>
    <row r="50" spans="1:33" x14ac:dyDescent="0.3">
      <c r="A50" s="33" t="s">
        <v>20</v>
      </c>
      <c r="B50" s="5" t="s">
        <v>77</v>
      </c>
      <c r="C50" s="5">
        <v>4</v>
      </c>
      <c r="D50" s="7"/>
      <c r="E50" s="5"/>
      <c r="F50" s="5"/>
      <c r="G50" s="5"/>
      <c r="H50" s="5"/>
      <c r="I50" s="5"/>
      <c r="J50" s="5"/>
      <c r="K50" s="5"/>
      <c r="L50" s="5">
        <v>0</v>
      </c>
      <c r="M50" s="5">
        <v>4</v>
      </c>
      <c r="N50" s="5"/>
      <c r="O50" s="5"/>
      <c r="P50" s="5">
        <v>0</v>
      </c>
      <c r="Q50" s="5"/>
      <c r="R50" s="5">
        <v>2</v>
      </c>
      <c r="S50" s="5">
        <v>3</v>
      </c>
      <c r="T50" s="5"/>
      <c r="U50" s="5"/>
      <c r="V50" s="5"/>
      <c r="W50" s="5"/>
      <c r="X50" s="5">
        <v>0</v>
      </c>
      <c r="Y50" s="5">
        <v>3</v>
      </c>
      <c r="Z50" s="5"/>
      <c r="AA50" s="5"/>
      <c r="AB50" s="5">
        <v>1</v>
      </c>
      <c r="AC50" s="5" t="s">
        <v>20</v>
      </c>
      <c r="AD50" s="5">
        <v>4</v>
      </c>
      <c r="AE50" s="5" t="s">
        <v>77</v>
      </c>
      <c r="AF50" s="58">
        <f t="shared" si="11"/>
        <v>0.13541666666666666</v>
      </c>
      <c r="AG50" s="64"/>
    </row>
    <row r="51" spans="1:33" ht="15" thickBot="1" x14ac:dyDescent="0.35">
      <c r="A51" s="34" t="s">
        <v>21</v>
      </c>
      <c r="B51" s="35" t="s">
        <v>78</v>
      </c>
      <c r="C51" s="35">
        <v>10</v>
      </c>
      <c r="D51" s="36"/>
      <c r="E51" s="35"/>
      <c r="F51" s="35"/>
      <c r="G51" s="35"/>
      <c r="H51" s="35"/>
      <c r="I51" s="35"/>
      <c r="J51" s="35">
        <v>4</v>
      </c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>
        <v>4</v>
      </c>
      <c r="Y51" s="35">
        <v>6</v>
      </c>
      <c r="Z51" s="35"/>
      <c r="AA51" s="35"/>
      <c r="AB51" s="35">
        <v>0</v>
      </c>
      <c r="AC51" s="35" t="s">
        <v>21</v>
      </c>
      <c r="AD51" s="35">
        <v>10</v>
      </c>
      <c r="AE51" s="35" t="s">
        <v>78</v>
      </c>
      <c r="AF51" s="59">
        <f t="shared" si="11"/>
        <v>5.8333333333333334E-2</v>
      </c>
      <c r="AG51" s="67"/>
    </row>
    <row r="52" spans="1:33" ht="15" thickBot="1" x14ac:dyDescent="0.35">
      <c r="A52" s="46" t="s">
        <v>22</v>
      </c>
      <c r="B52" s="47" t="s">
        <v>79</v>
      </c>
      <c r="C52" s="48">
        <v>10</v>
      </c>
      <c r="D52" s="47"/>
      <c r="E52" s="47">
        <v>5</v>
      </c>
      <c r="F52" s="47">
        <v>5</v>
      </c>
      <c r="G52" s="47">
        <v>0</v>
      </c>
      <c r="H52" s="47">
        <v>5</v>
      </c>
      <c r="I52" s="47">
        <v>5</v>
      </c>
      <c r="J52" s="47">
        <v>10</v>
      </c>
      <c r="K52" s="47">
        <v>10</v>
      </c>
      <c r="L52" s="47">
        <v>5</v>
      </c>
      <c r="M52" s="47">
        <v>10</v>
      </c>
      <c r="N52" s="47">
        <v>10</v>
      </c>
      <c r="O52" s="47">
        <v>5</v>
      </c>
      <c r="P52" s="47">
        <v>10</v>
      </c>
      <c r="Q52" s="47">
        <v>5</v>
      </c>
      <c r="R52" s="47">
        <v>10</v>
      </c>
      <c r="S52" s="47">
        <v>10</v>
      </c>
      <c r="T52" s="47">
        <v>10</v>
      </c>
      <c r="U52" s="47">
        <v>5</v>
      </c>
      <c r="V52" s="47">
        <v>5</v>
      </c>
      <c r="W52" s="47">
        <v>5</v>
      </c>
      <c r="X52" s="47">
        <v>5</v>
      </c>
      <c r="Y52" s="47">
        <v>5</v>
      </c>
      <c r="Z52" s="47">
        <v>0</v>
      </c>
      <c r="AA52" s="47">
        <v>5</v>
      </c>
      <c r="AB52" s="47">
        <v>10</v>
      </c>
      <c r="AC52" s="48" t="s">
        <v>22</v>
      </c>
      <c r="AD52" s="48">
        <v>10</v>
      </c>
      <c r="AE52" s="47" t="s">
        <v>79</v>
      </c>
      <c r="AF52" s="49">
        <f>SUM(E52:AB52)/(24*C52)</f>
        <v>0.64583333333333337</v>
      </c>
    </row>
    <row r="53" spans="1:33" x14ac:dyDescent="0.3">
      <c r="A53" s="29" t="s">
        <v>3</v>
      </c>
      <c r="B53" s="32"/>
      <c r="C53" s="31">
        <f>C3+C15+C24+C30+C34+C40+C52</f>
        <v>221</v>
      </c>
      <c r="D53" s="30"/>
      <c r="E53" s="31">
        <f t="shared" ref="E53:AB53" si="12">E3+E15+E24+E30+E34+E40+E52</f>
        <v>82</v>
      </c>
      <c r="F53" s="31">
        <f t="shared" si="12"/>
        <v>84</v>
      </c>
      <c r="G53" s="31">
        <f t="shared" si="12"/>
        <v>27</v>
      </c>
      <c r="H53" s="31">
        <f t="shared" si="12"/>
        <v>101</v>
      </c>
      <c r="I53" s="31">
        <f t="shared" si="12"/>
        <v>80.5</v>
      </c>
      <c r="J53" s="31">
        <f t="shared" si="12"/>
        <v>123</v>
      </c>
      <c r="K53" s="31">
        <f t="shared" si="12"/>
        <v>112.5</v>
      </c>
      <c r="L53" s="31">
        <f t="shared" si="12"/>
        <v>93.5</v>
      </c>
      <c r="M53" s="31">
        <f t="shared" si="12"/>
        <v>132.5</v>
      </c>
      <c r="N53" s="31">
        <f t="shared" si="12"/>
        <v>113</v>
      </c>
      <c r="O53" s="31">
        <f t="shared" si="12"/>
        <v>78</v>
      </c>
      <c r="P53" s="31">
        <f t="shared" si="12"/>
        <v>142</v>
      </c>
      <c r="Q53" s="31">
        <f t="shared" si="12"/>
        <v>79.5</v>
      </c>
      <c r="R53" s="31">
        <f t="shared" si="12"/>
        <v>109</v>
      </c>
      <c r="S53" s="31">
        <f t="shared" si="12"/>
        <v>123</v>
      </c>
      <c r="T53" s="31">
        <f t="shared" si="12"/>
        <v>143</v>
      </c>
      <c r="U53" s="31">
        <f t="shared" si="12"/>
        <v>82</v>
      </c>
      <c r="V53" s="31">
        <f t="shared" si="12"/>
        <v>54</v>
      </c>
      <c r="W53" s="31">
        <f t="shared" si="12"/>
        <v>81</v>
      </c>
      <c r="X53" s="31">
        <f t="shared" si="12"/>
        <v>81</v>
      </c>
      <c r="Y53" s="31">
        <f t="shared" si="12"/>
        <v>93</v>
      </c>
      <c r="Z53" s="31">
        <f t="shared" si="12"/>
        <v>41</v>
      </c>
      <c r="AA53" s="31">
        <f t="shared" si="12"/>
        <v>91</v>
      </c>
      <c r="AB53" s="31">
        <f t="shared" si="12"/>
        <v>108</v>
      </c>
      <c r="AC53" s="31"/>
      <c r="AD53" s="31" t="s">
        <v>33</v>
      </c>
      <c r="AE53" s="50">
        <f>AVERAGE(E53:AB53)</f>
        <v>93.9375</v>
      </c>
    </row>
    <row r="54" spans="1:33" x14ac:dyDescent="0.3">
      <c r="A54" s="51" t="s">
        <v>29</v>
      </c>
      <c r="B54" s="5"/>
      <c r="C54" s="5">
        <v>20</v>
      </c>
      <c r="D54" s="5"/>
      <c r="E54" s="9">
        <f t="shared" ref="E54:AB54" si="13">E53/$C$53*$C$54</f>
        <v>7.4208144796380093</v>
      </c>
      <c r="F54" s="9">
        <f t="shared" si="13"/>
        <v>7.6018099547511309</v>
      </c>
      <c r="G54" s="9">
        <f t="shared" si="13"/>
        <v>2.4434389140271491</v>
      </c>
      <c r="H54" s="9">
        <f t="shared" si="13"/>
        <v>9.1402714932126692</v>
      </c>
      <c r="I54" s="9">
        <f t="shared" si="13"/>
        <v>7.2850678733031673</v>
      </c>
      <c r="J54" s="9">
        <f t="shared" si="13"/>
        <v>11.131221719457013</v>
      </c>
      <c r="K54" s="9">
        <f t="shared" si="13"/>
        <v>10.180995475113122</v>
      </c>
      <c r="L54" s="9">
        <f t="shared" si="13"/>
        <v>8.4615384615384617</v>
      </c>
      <c r="M54" s="9">
        <f t="shared" si="13"/>
        <v>11.990950226244344</v>
      </c>
      <c r="N54" s="9">
        <f t="shared" si="13"/>
        <v>10.226244343891402</v>
      </c>
      <c r="O54" s="9">
        <f t="shared" si="13"/>
        <v>7.0588235294117654</v>
      </c>
      <c r="P54" s="9">
        <f t="shared" si="13"/>
        <v>12.850678733031675</v>
      </c>
      <c r="Q54" s="9">
        <f t="shared" si="13"/>
        <v>7.1945701357466065</v>
      </c>
      <c r="R54" s="9">
        <f t="shared" si="13"/>
        <v>9.8642533936651589</v>
      </c>
      <c r="S54" s="9">
        <f t="shared" si="13"/>
        <v>11.131221719457013</v>
      </c>
      <c r="T54" s="9">
        <f t="shared" si="13"/>
        <v>12.941176470588236</v>
      </c>
      <c r="U54" s="9">
        <f t="shared" si="13"/>
        <v>7.4208144796380093</v>
      </c>
      <c r="V54" s="9">
        <f t="shared" si="13"/>
        <v>4.8868778280542982</v>
      </c>
      <c r="W54" s="9">
        <f t="shared" si="13"/>
        <v>7.3303167420814477</v>
      </c>
      <c r="X54" s="9">
        <f t="shared" si="13"/>
        <v>7.3303167420814477</v>
      </c>
      <c r="Y54" s="9">
        <f t="shared" si="13"/>
        <v>8.4162895927601813</v>
      </c>
      <c r="Z54" s="9">
        <f t="shared" si="13"/>
        <v>3.7104072398190047</v>
      </c>
      <c r="AA54" s="9">
        <f t="shared" si="13"/>
        <v>8.235294117647058</v>
      </c>
      <c r="AB54" s="9">
        <f t="shared" si="13"/>
        <v>9.7737556561085963</v>
      </c>
      <c r="AC54" s="6"/>
      <c r="AD54" s="6" t="s">
        <v>34</v>
      </c>
      <c r="AE54" s="52">
        <f>AVERAGE(E54:AB54)</f>
        <v>8.5011312217194561</v>
      </c>
    </row>
    <row r="55" spans="1:33" ht="15" thickBot="1" x14ac:dyDescent="0.35">
      <c r="A55" s="53" t="s">
        <v>35</v>
      </c>
      <c r="B55" s="35"/>
      <c r="C55" s="54">
        <v>20</v>
      </c>
      <c r="D55" s="12"/>
      <c r="E55" s="28">
        <f t="shared" ref="E55:AB55" si="14">E53/151*15.2+0.8</f>
        <v>9.0543046357615893</v>
      </c>
      <c r="F55" s="28">
        <f t="shared" si="14"/>
        <v>9.2556291390728465</v>
      </c>
      <c r="G55" s="28">
        <f t="shared" si="14"/>
        <v>3.5178807947019868</v>
      </c>
      <c r="H55" s="28">
        <f t="shared" si="14"/>
        <v>10.966887417218542</v>
      </c>
      <c r="I55" s="28">
        <f t="shared" si="14"/>
        <v>8.903311258278146</v>
      </c>
      <c r="J55" s="28">
        <f t="shared" si="14"/>
        <v>13.181456953642385</v>
      </c>
      <c r="K55" s="28">
        <f t="shared" si="14"/>
        <v>12.124503311258279</v>
      </c>
      <c r="L55" s="28">
        <f t="shared" si="14"/>
        <v>10.211920529801326</v>
      </c>
      <c r="M55" s="28">
        <f t="shared" si="14"/>
        <v>14.137748344370861</v>
      </c>
      <c r="N55" s="28">
        <f t="shared" si="14"/>
        <v>12.174834437086094</v>
      </c>
      <c r="O55" s="28">
        <f t="shared" si="14"/>
        <v>8.6516556291390732</v>
      </c>
      <c r="P55" s="28">
        <f t="shared" si="14"/>
        <v>15.094039735099338</v>
      </c>
      <c r="Q55" s="28">
        <f t="shared" si="14"/>
        <v>8.8026490066225165</v>
      </c>
      <c r="R55" s="28">
        <f t="shared" si="14"/>
        <v>11.772185430463576</v>
      </c>
      <c r="S55" s="28">
        <f t="shared" si="14"/>
        <v>13.181456953642385</v>
      </c>
      <c r="T55" s="28">
        <f t="shared" si="14"/>
        <v>15.194701986754966</v>
      </c>
      <c r="U55" s="28">
        <f t="shared" si="14"/>
        <v>9.0543046357615893</v>
      </c>
      <c r="V55" s="28">
        <f t="shared" si="14"/>
        <v>6.2357615894039728</v>
      </c>
      <c r="W55" s="28">
        <f t="shared" si="14"/>
        <v>8.9536423841059598</v>
      </c>
      <c r="X55" s="28">
        <f t="shared" si="14"/>
        <v>8.9536423841059598</v>
      </c>
      <c r="Y55" s="28">
        <f t="shared" si="14"/>
        <v>10.16158940397351</v>
      </c>
      <c r="Z55" s="28">
        <f t="shared" si="14"/>
        <v>4.9271523178807941</v>
      </c>
      <c r="AA55" s="28">
        <f t="shared" si="14"/>
        <v>9.960264900662251</v>
      </c>
      <c r="AB55" s="28">
        <f t="shared" si="14"/>
        <v>11.671523178807947</v>
      </c>
      <c r="AC55" s="54"/>
      <c r="AD55" s="54" t="s">
        <v>36</v>
      </c>
      <c r="AE55" s="55">
        <f>AVERAGE(E55:AB55)</f>
        <v>10.255960264900663</v>
      </c>
    </row>
    <row r="56" spans="1:33" x14ac:dyDescent="0.3">
      <c r="D56" s="19" t="s">
        <v>4</v>
      </c>
      <c r="E56" s="14">
        <f t="shared" ref="E56:AB56" si="15">_xlfn.RANK.EQ(E54,$E$54:$AB$54)</f>
        <v>15</v>
      </c>
      <c r="F56" s="14">
        <f t="shared" si="15"/>
        <v>14</v>
      </c>
      <c r="G56" s="14">
        <f t="shared" si="15"/>
        <v>24</v>
      </c>
      <c r="H56" s="14">
        <f t="shared" si="15"/>
        <v>10</v>
      </c>
      <c r="I56" s="14">
        <f t="shared" si="15"/>
        <v>19</v>
      </c>
      <c r="J56" s="14">
        <f t="shared" si="15"/>
        <v>4</v>
      </c>
      <c r="K56" s="14">
        <f t="shared" si="15"/>
        <v>7</v>
      </c>
      <c r="L56" s="14">
        <f t="shared" si="15"/>
        <v>11</v>
      </c>
      <c r="M56" s="14">
        <f t="shared" si="15"/>
        <v>3</v>
      </c>
      <c r="N56" s="14">
        <f t="shared" si="15"/>
        <v>6</v>
      </c>
      <c r="O56" s="14">
        <f t="shared" si="15"/>
        <v>21</v>
      </c>
      <c r="P56" s="14">
        <f t="shared" si="15"/>
        <v>2</v>
      </c>
      <c r="Q56" s="14">
        <f t="shared" si="15"/>
        <v>20</v>
      </c>
      <c r="R56" s="14">
        <f t="shared" si="15"/>
        <v>8</v>
      </c>
      <c r="S56" s="14">
        <f t="shared" si="15"/>
        <v>4</v>
      </c>
      <c r="T56" s="14">
        <f t="shared" si="15"/>
        <v>1</v>
      </c>
      <c r="U56" s="14">
        <f t="shared" si="15"/>
        <v>15</v>
      </c>
      <c r="V56" s="14">
        <f t="shared" si="15"/>
        <v>22</v>
      </c>
      <c r="W56" s="14">
        <f t="shared" si="15"/>
        <v>17</v>
      </c>
      <c r="X56" s="14">
        <f t="shared" si="15"/>
        <v>17</v>
      </c>
      <c r="Y56" s="14">
        <f t="shared" si="15"/>
        <v>12</v>
      </c>
      <c r="Z56" s="14">
        <f t="shared" si="15"/>
        <v>23</v>
      </c>
      <c r="AA56" s="14">
        <f t="shared" si="15"/>
        <v>13</v>
      </c>
      <c r="AB56" s="15">
        <f t="shared" si="15"/>
        <v>9</v>
      </c>
    </row>
    <row r="57" spans="1:33" x14ac:dyDescent="0.3">
      <c r="D57" s="20" t="s">
        <v>5</v>
      </c>
      <c r="E57" s="13">
        <f t="shared" ref="E57:AB57" si="16">COUNTA(E4:E14,E16:E23,E25:E29,E31:E33,E35:E39,E41:E51)/43</f>
        <v>0.90697674418604646</v>
      </c>
      <c r="F57" s="13">
        <f t="shared" si="16"/>
        <v>0.81395348837209303</v>
      </c>
      <c r="G57" s="13">
        <f t="shared" si="16"/>
        <v>0.55813953488372092</v>
      </c>
      <c r="H57" s="13">
        <f t="shared" si="16"/>
        <v>0.79069767441860461</v>
      </c>
      <c r="I57" s="13">
        <f t="shared" si="16"/>
        <v>0.83720930232558144</v>
      </c>
      <c r="J57" s="13">
        <f t="shared" si="16"/>
        <v>0.93023255813953487</v>
      </c>
      <c r="K57" s="13">
        <f t="shared" si="16"/>
        <v>0.88372093023255816</v>
      </c>
      <c r="L57" s="13">
        <f t="shared" si="16"/>
        <v>0.76744186046511631</v>
      </c>
      <c r="M57" s="13">
        <f t="shared" si="16"/>
        <v>0.81395348837209303</v>
      </c>
      <c r="N57" s="13">
        <f t="shared" si="16"/>
        <v>0.76744186046511631</v>
      </c>
      <c r="O57" s="13">
        <f t="shared" si="16"/>
        <v>0.72093023255813948</v>
      </c>
      <c r="P57" s="13">
        <f t="shared" si="16"/>
        <v>0.90697674418604646</v>
      </c>
      <c r="Q57" s="13">
        <f t="shared" si="16"/>
        <v>0.69767441860465118</v>
      </c>
      <c r="R57" s="13">
        <f t="shared" si="16"/>
        <v>0.79069767441860461</v>
      </c>
      <c r="S57" s="13">
        <f t="shared" si="16"/>
        <v>0.83720930232558144</v>
      </c>
      <c r="T57" s="13">
        <f t="shared" si="16"/>
        <v>0.81395348837209303</v>
      </c>
      <c r="U57" s="13">
        <f t="shared" si="16"/>
        <v>0.7441860465116279</v>
      </c>
      <c r="V57" s="13">
        <f t="shared" si="16"/>
        <v>0.60465116279069764</v>
      </c>
      <c r="W57" s="13">
        <f t="shared" si="16"/>
        <v>0.51162790697674421</v>
      </c>
      <c r="X57" s="13">
        <f t="shared" si="16"/>
        <v>0.93023255813953487</v>
      </c>
      <c r="Y57" s="13">
        <f t="shared" si="16"/>
        <v>0.88372093023255816</v>
      </c>
      <c r="Z57" s="13">
        <f t="shared" si="16"/>
        <v>0.51162790697674421</v>
      </c>
      <c r="AA57" s="13">
        <f t="shared" si="16"/>
        <v>0.86046511627906974</v>
      </c>
      <c r="AB57" s="16">
        <f t="shared" si="16"/>
        <v>0.93023255813953487</v>
      </c>
    </row>
    <row r="58" spans="1:33" x14ac:dyDescent="0.3">
      <c r="D58" s="20" t="s">
        <v>6</v>
      </c>
      <c r="E58" s="13">
        <f>IFERROR((SUM(E4:E14)+SUM(E16:E23)+SUM(E25:E29)+SUM(E31:E33)+SUM(E35:E39)+SUM(E41:E51))/(SUMPRODUCT(--ISNUMBER(E4:E14),$C$4:$C$14)+SUMPRODUCT(--ISNUMBER(E16:E23),$C$16:$C$23)+SUMPRODUCT(--ISNUMBER(E25:E29),$C$25:$C$29)+SUMPRODUCT(--ISNUMBER(E31:E33),$C$31:$C$33)+SUMPRODUCT(--ISNUMBER(E35:E39),$C$35:$C$39)+SUMPRODUCT(--ISNUMBER(E41:E51),$C$41:$C$51)),"")</f>
        <v>0.41621621621621624</v>
      </c>
      <c r="F58" s="13">
        <f>IFERROR((SUM(F4:F14)+SUM(F16:F23)+SUM(F25:F29)+SUM(F31:F33)+SUM(F35:F39)+SUM(F41:F51))/(SUMPRODUCT(--ISNUMBER(F4:F14),$C$4:$C$14)+SUMPRODUCT(--ISNUMBER(F16:F23),$C$16:$C$23)+SUMPRODUCT(--ISNUMBER(F25:F29),$C$25:$C$29)+SUMPRODUCT(--ISNUMBER(F31:F33),$C$31:$C$33)+SUMPRODUCT(--ISNUMBER(F35:F39),$C$35:$C$39)+SUMPRODUCT(--ISNUMBER(F41:F51),$C$41:$C$51)),"")</f>
        <v>0.47023809523809523</v>
      </c>
      <c r="G58" s="13">
        <f>IFERROR((SUM(G4:G14)+SUM(G16:G23)+SUM(G25:G29)+SUM(G31:G33)+SUM(G35:G39)+SUM(G41:G51))/(SUMPRODUCT(--ISNUMBER(G4:G14),$C$4:$C$14)+SUMPRODUCT(--ISNUMBER(G16:G23),$C$16:$C$23)+SUMPRODUCT(--ISNUMBER(G25:G29),$C$25:$C$29)+SUMPRODUCT(--ISNUMBER(G31:G33),$C$31:$C$33)+SUMPRODUCT(--ISNUMBER(G35:G39),$C$35:$C$39)+SUMPRODUCT(--ISNUMBER(G41:G51),$C$41:$C$51)),"")</f>
        <v>0.23076923076923078</v>
      </c>
      <c r="H58" s="13">
        <f>IFERROR((SUM(H4:H14)+SUM(H16:H23)+SUM(H25:H29)+SUM(H31:H33)+SUM(H35:H39)+SUM(H41:H51))/(SUMPRODUCT(--ISNUMBER(H4:H14),$C$4:$C$14)+SUMPRODUCT(--ISNUMBER(H16:H23),$C$16:$C$23)+SUMPRODUCT(--ISNUMBER(H25:H29),$C$25:$C$29)+SUMPRODUCT(--ISNUMBER(H31:H33),$C$31:$C$33)+SUMPRODUCT(--ISNUMBER(H35:H39),$C$35:$C$39)+SUMPRODUCT(--ISNUMBER(H41:H51),$C$41:$C$51)),"")</f>
        <v>0.56470588235294117</v>
      </c>
      <c r="I58" s="13">
        <f>IFERROR((SUMPRODUCT(ISNUMBER(I4:I14)*I4:I14)+SUMPRODUCT(ISNUMBER(I16:I23)*I16:I23)+SUMPRODUCT(ISNUMBER(I25:I29)*I25:I29)+SUMPRODUCT(ISNUMBER(I31:I33)*I31:I33)+SUMPRODUCT(ISNUMBER(I35:I39)*I35:I39)+SUMPRODUCT(ISNUMBER(I41:I51)*I41:I51))/(SUMPRODUCT(ISNUMBER(I4:I14)*$C$4:$C$14)+SUMPRODUCT(ISNUMBER(I16:I23)*$C$16:$C$23)+SUMPRODUCT(ISNUMBER(I25:I29)*$C$25:$C$29)+SUMPRODUCT(ISNUMBER(I31:I33)*$C$31:$C$33)+SUMPRODUCT(ISNUMBER(I35:I39)*$C$35:$C$39)+SUMPRODUCT(ISNUMBER(I41:I51)*$C$41:$C$51)),"")</f>
        <v>0.43142857142857144</v>
      </c>
      <c r="J58" s="13">
        <f t="shared" ref="J58:Q58" si="17">IFERROR((SUM(J4:J14)+SUM(J16:J23)+SUM(J25:J29)+SUM(J31:J33)+SUM(J35:J39)+SUM(J41:J51))/(SUMPRODUCT(--ISNUMBER(J4:J14),$C$4:$C$14)+SUMPRODUCT(--ISNUMBER(J16:J23),$C$16:$C$23)+SUMPRODUCT(--ISNUMBER(J25:J29),$C$25:$C$29)+SUMPRODUCT(--ISNUMBER(J31:J33),$C$31:$C$33)+SUMPRODUCT(--ISNUMBER(J35:J39),$C$35:$C$39)+SUMPRODUCT(--ISNUMBER(J41:J51),$C$41:$C$51)),"")</f>
        <v>0.57360406091370564</v>
      </c>
      <c r="K58" s="13">
        <f t="shared" si="17"/>
        <v>0.5758426966292135</v>
      </c>
      <c r="L58" s="13">
        <f t="shared" si="17"/>
        <v>0.6103448275862069</v>
      </c>
      <c r="M58" s="13">
        <f t="shared" si="17"/>
        <v>0.76086956521739135</v>
      </c>
      <c r="N58" s="13">
        <f t="shared" si="17"/>
        <v>0.67320261437908502</v>
      </c>
      <c r="O58" s="13">
        <f t="shared" si="17"/>
        <v>0.49659863945578231</v>
      </c>
      <c r="P58" s="13">
        <f t="shared" si="17"/>
        <v>0.69473684210526321</v>
      </c>
      <c r="Q58" s="13">
        <f t="shared" si="17"/>
        <v>0.52464788732394363</v>
      </c>
      <c r="R58" s="13">
        <f>IFERROR((SUMPRODUCT(ISNUMBER(R4:R14)*R4:R14)+SUMPRODUCT(ISNUMBER(R16:R23)*R16:R23)+SUMPRODUCT(ISNUMBER(R25:R29)*R25:R29)+SUMPRODUCT(ISNUMBER(R31:R33)*R31:R33)+SUMPRODUCT(ISNUMBER(R35:R39)*R35:R39)+SUMPRODUCT(ISNUMBER(R41:R51)*R41:R51))/(SUMPRODUCT(ISNUMBER(R4:R14)*$C$4:$C$14)+SUMPRODUCT(ISNUMBER(R16:R23)*$C$16:$C$23)+SUMPRODUCT(ISNUMBER(R25:R29)*$C$25:$C$29)+SUMPRODUCT(ISNUMBER(R31:R33)*$C$31:$C$33)+SUMPRODUCT(ISNUMBER(R35:R39)*$C$35:$C$39)+SUMPRODUCT(ISNUMBER(R41:R51)*$C$41:$C$51)),"")</f>
        <v>0.6</v>
      </c>
      <c r="S58" s="13">
        <f t="shared" ref="S58:AB58" si="18">IFERROR((SUM(S4:S14)+SUM(S16:S23)+SUM(S25:S29)+SUM(S31:S33)+SUM(S35:S39)+SUM(S41:S51))/(SUMPRODUCT(--ISNUMBER(S4:S14),$C$4:$C$14)+SUMPRODUCT(--ISNUMBER(S16:S23),$C$16:$C$23)+SUMPRODUCT(--ISNUMBER(S25:S29),$C$25:$C$29)+SUMPRODUCT(--ISNUMBER(S31:S33),$C$31:$C$33)+SUMPRODUCT(--ISNUMBER(S35:S39),$C$35:$C$39)+SUMPRODUCT(--ISNUMBER(S41:S51),$C$41:$C$51)),"")</f>
        <v>0.62777777777777777</v>
      </c>
      <c r="T58" s="13">
        <f t="shared" si="18"/>
        <v>0.76436781609195403</v>
      </c>
      <c r="U58" s="13">
        <f t="shared" si="18"/>
        <v>0.48734177215189872</v>
      </c>
      <c r="V58" s="13">
        <f t="shared" si="18"/>
        <v>0.36842105263157893</v>
      </c>
      <c r="W58" s="13">
        <f t="shared" si="18"/>
        <v>0.71028037383177567</v>
      </c>
      <c r="X58" s="13">
        <f t="shared" si="18"/>
        <v>0.38578680203045684</v>
      </c>
      <c r="Y58" s="13">
        <f t="shared" si="18"/>
        <v>0.44897959183673469</v>
      </c>
      <c r="Z58" s="13">
        <f t="shared" si="18"/>
        <v>0.41414141414141414</v>
      </c>
      <c r="AA58" s="13">
        <f t="shared" si="18"/>
        <v>0.48044692737430167</v>
      </c>
      <c r="AB58" s="16">
        <f t="shared" si="18"/>
        <v>0.48514851485148514</v>
      </c>
    </row>
    <row r="59" spans="1:33" ht="15" thickBot="1" x14ac:dyDescent="0.35">
      <c r="B59" s="8" t="s">
        <v>7</v>
      </c>
      <c r="C59" s="8">
        <f>SUMIFS(C4:C51,D$4:D$51,"X")</f>
        <v>85</v>
      </c>
      <c r="D59" s="21" t="s">
        <v>1</v>
      </c>
      <c r="E59" s="17">
        <f t="shared" ref="E59:AB59" si="19">SUMIFS(E4:E51,$D$4:$D$51,"X")/$C$59</f>
        <v>0.55294117647058827</v>
      </c>
      <c r="F59" s="17">
        <f t="shared" si="19"/>
        <v>0.6705882352941176</v>
      </c>
      <c r="G59" s="17">
        <f t="shared" si="19"/>
        <v>0.27058823529411763</v>
      </c>
      <c r="H59" s="17">
        <f t="shared" si="19"/>
        <v>0.74117647058823533</v>
      </c>
      <c r="I59" s="17">
        <f t="shared" si="19"/>
        <v>0.61764705882352944</v>
      </c>
      <c r="J59" s="17">
        <f t="shared" si="19"/>
        <v>0.77647058823529413</v>
      </c>
      <c r="K59" s="17">
        <f t="shared" si="19"/>
        <v>0.72352941176470587</v>
      </c>
      <c r="L59" s="17">
        <f t="shared" si="19"/>
        <v>0.58235294117647063</v>
      </c>
      <c r="M59" s="17">
        <f t="shared" si="19"/>
        <v>0.78235294117647058</v>
      </c>
      <c r="N59" s="17">
        <f t="shared" si="19"/>
        <v>0.75294117647058822</v>
      </c>
      <c r="O59" s="17">
        <f t="shared" si="19"/>
        <v>0.61176470588235299</v>
      </c>
      <c r="P59" s="17">
        <f t="shared" si="19"/>
        <v>0.76470588235294112</v>
      </c>
      <c r="Q59" s="17">
        <f t="shared" si="19"/>
        <v>0.54705882352941182</v>
      </c>
      <c r="R59" s="17">
        <f t="shared" si="19"/>
        <v>0.68235294117647061</v>
      </c>
      <c r="S59" s="17">
        <f t="shared" si="19"/>
        <v>0.72941176470588232</v>
      </c>
      <c r="T59" s="17">
        <f t="shared" si="19"/>
        <v>0.77647058823529413</v>
      </c>
      <c r="U59" s="17">
        <f t="shared" si="19"/>
        <v>0.62352941176470589</v>
      </c>
      <c r="V59" s="17">
        <f t="shared" si="19"/>
        <v>0.4</v>
      </c>
      <c r="W59" s="17">
        <f t="shared" si="19"/>
        <v>0.52941176470588236</v>
      </c>
      <c r="X59" s="17">
        <f t="shared" si="19"/>
        <v>0.62352941176470589</v>
      </c>
      <c r="Y59" s="17">
        <f t="shared" si="19"/>
        <v>0.37647058823529411</v>
      </c>
      <c r="Z59" s="17">
        <f t="shared" si="19"/>
        <v>0.3411764705882353</v>
      </c>
      <c r="AA59" s="17">
        <f t="shared" si="19"/>
        <v>0.71764705882352942</v>
      </c>
      <c r="AB59" s="18">
        <f t="shared" si="19"/>
        <v>0.74117647058823533</v>
      </c>
    </row>
    <row r="60" spans="1:33" ht="27.6" x14ac:dyDescent="0.3">
      <c r="D60" s="10" t="s">
        <v>30</v>
      </c>
      <c r="E60" s="10">
        <v>1</v>
      </c>
      <c r="F60" s="10">
        <v>2</v>
      </c>
      <c r="G60" s="10">
        <v>3</v>
      </c>
      <c r="H60" s="10">
        <v>4</v>
      </c>
      <c r="I60" s="10">
        <v>5</v>
      </c>
      <c r="J60" s="10">
        <v>6</v>
      </c>
      <c r="K60" s="10">
        <v>7</v>
      </c>
      <c r="L60" s="10">
        <v>8</v>
      </c>
      <c r="M60" s="10">
        <v>9</v>
      </c>
      <c r="N60" s="10">
        <v>10</v>
      </c>
      <c r="O60" s="10">
        <v>11</v>
      </c>
      <c r="P60" s="10">
        <v>12</v>
      </c>
      <c r="Q60" s="10">
        <v>13</v>
      </c>
      <c r="R60" s="10">
        <v>14</v>
      </c>
      <c r="S60" s="10">
        <v>15</v>
      </c>
      <c r="T60" s="10">
        <v>16</v>
      </c>
      <c r="U60" s="10">
        <v>17</v>
      </c>
      <c r="V60" s="10">
        <v>18</v>
      </c>
      <c r="W60" s="10">
        <v>19</v>
      </c>
      <c r="X60" s="10">
        <v>20</v>
      </c>
      <c r="Y60" s="10">
        <v>21</v>
      </c>
      <c r="Z60" s="10">
        <v>22</v>
      </c>
      <c r="AA60" s="10">
        <v>23</v>
      </c>
      <c r="AB60" s="10">
        <v>24</v>
      </c>
    </row>
    <row r="62" spans="1:33" ht="16.8" x14ac:dyDescent="0.45">
      <c r="B62" s="1" t="s">
        <v>8</v>
      </c>
      <c r="C62" s="1" t="s">
        <v>9</v>
      </c>
    </row>
    <row r="63" spans="1:33" ht="16.2" x14ac:dyDescent="0.4">
      <c r="B63" s="2">
        <v>0</v>
      </c>
      <c r="C63" s="2">
        <f>COUNTIFS($E$55:$AB$55,"&gt;="&amp;B63,$E$55:$AB$55,"&lt;"&amp;B64)</f>
        <v>0</v>
      </c>
    </row>
    <row r="64" spans="1:33" ht="16.2" x14ac:dyDescent="0.4">
      <c r="B64" s="2">
        <v>1</v>
      </c>
      <c r="C64" s="2">
        <f t="shared" ref="C64:C83" si="20">COUNTIFS($E$55:$AB$55,"&gt;="&amp;B64,$E$55:$AB$55,"&lt;"&amp;B65)</f>
        <v>0</v>
      </c>
    </row>
    <row r="65" spans="2:3" ht="16.2" x14ac:dyDescent="0.4">
      <c r="B65" s="2">
        <v>2</v>
      </c>
      <c r="C65" s="2">
        <f t="shared" si="20"/>
        <v>0</v>
      </c>
    </row>
    <row r="66" spans="2:3" ht="16.2" x14ac:dyDescent="0.4">
      <c r="B66" s="2">
        <v>3</v>
      </c>
      <c r="C66" s="2">
        <f t="shared" si="20"/>
        <v>1</v>
      </c>
    </row>
    <row r="67" spans="2:3" ht="16.2" x14ac:dyDescent="0.4">
      <c r="B67" s="2">
        <v>4</v>
      </c>
      <c r="C67" s="2">
        <f t="shared" si="20"/>
        <v>1</v>
      </c>
    </row>
    <row r="68" spans="2:3" ht="16.2" x14ac:dyDescent="0.4">
      <c r="B68" s="2">
        <v>5</v>
      </c>
      <c r="C68" s="2">
        <f t="shared" si="20"/>
        <v>0</v>
      </c>
    </row>
    <row r="69" spans="2:3" ht="16.2" x14ac:dyDescent="0.4">
      <c r="B69" s="2">
        <v>6</v>
      </c>
      <c r="C69" s="2">
        <f t="shared" si="20"/>
        <v>1</v>
      </c>
    </row>
    <row r="70" spans="2:3" ht="16.2" x14ac:dyDescent="0.4">
      <c r="B70" s="2">
        <v>7</v>
      </c>
      <c r="C70" s="2">
        <f t="shared" si="20"/>
        <v>0</v>
      </c>
    </row>
    <row r="71" spans="2:3" ht="16.2" x14ac:dyDescent="0.4">
      <c r="B71" s="2">
        <v>8</v>
      </c>
      <c r="C71" s="2">
        <f t="shared" si="20"/>
        <v>5</v>
      </c>
    </row>
    <row r="72" spans="2:3" ht="16.2" x14ac:dyDescent="0.4">
      <c r="B72" s="2">
        <v>9</v>
      </c>
      <c r="C72" s="2">
        <f t="shared" si="20"/>
        <v>4</v>
      </c>
    </row>
    <row r="73" spans="2:3" ht="16.2" x14ac:dyDescent="0.4">
      <c r="B73" s="2">
        <v>10</v>
      </c>
      <c r="C73" s="2">
        <f t="shared" si="20"/>
        <v>3</v>
      </c>
    </row>
    <row r="74" spans="2:3" ht="16.2" x14ac:dyDescent="0.4">
      <c r="B74" s="2">
        <v>11</v>
      </c>
      <c r="C74" s="2">
        <f t="shared" si="20"/>
        <v>2</v>
      </c>
    </row>
    <row r="75" spans="2:3" ht="16.2" x14ac:dyDescent="0.4">
      <c r="B75" s="2">
        <v>12</v>
      </c>
      <c r="C75" s="2">
        <f t="shared" si="20"/>
        <v>2</v>
      </c>
    </row>
    <row r="76" spans="2:3" ht="16.2" x14ac:dyDescent="0.4">
      <c r="B76" s="2">
        <v>13</v>
      </c>
      <c r="C76" s="2">
        <f t="shared" si="20"/>
        <v>2</v>
      </c>
    </row>
    <row r="77" spans="2:3" ht="16.2" x14ac:dyDescent="0.4">
      <c r="B77" s="2">
        <v>14</v>
      </c>
      <c r="C77" s="2">
        <f t="shared" si="20"/>
        <v>1</v>
      </c>
    </row>
    <row r="78" spans="2:3" ht="16.2" x14ac:dyDescent="0.4">
      <c r="B78" s="2">
        <v>15</v>
      </c>
      <c r="C78" s="2">
        <f t="shared" si="20"/>
        <v>2</v>
      </c>
    </row>
    <row r="79" spans="2:3" ht="16.2" x14ac:dyDescent="0.4">
      <c r="B79" s="2">
        <v>16</v>
      </c>
      <c r="C79" s="2">
        <f t="shared" si="20"/>
        <v>0</v>
      </c>
    </row>
    <row r="80" spans="2:3" ht="16.2" x14ac:dyDescent="0.4">
      <c r="B80" s="2">
        <v>17</v>
      </c>
      <c r="C80" s="2">
        <f t="shared" si="20"/>
        <v>0</v>
      </c>
    </row>
    <row r="81" spans="2:3" ht="16.2" x14ac:dyDescent="0.4">
      <c r="B81" s="2">
        <v>18</v>
      </c>
      <c r="C81" s="2">
        <f t="shared" si="20"/>
        <v>0</v>
      </c>
    </row>
    <row r="82" spans="2:3" ht="16.2" x14ac:dyDescent="0.4">
      <c r="B82" s="2">
        <v>19</v>
      </c>
      <c r="C82" s="2">
        <f t="shared" si="20"/>
        <v>0</v>
      </c>
    </row>
    <row r="83" spans="2:3" ht="16.2" x14ac:dyDescent="0.4">
      <c r="B83" s="2">
        <v>20</v>
      </c>
      <c r="C83" s="2">
        <f t="shared" si="20"/>
        <v>0</v>
      </c>
    </row>
    <row r="84" spans="2:3" ht="15.6" x14ac:dyDescent="0.35">
      <c r="B84" s="3"/>
      <c r="C84" s="3"/>
    </row>
    <row r="85" spans="2:3" ht="15.6" x14ac:dyDescent="0.35">
      <c r="B85" s="3"/>
      <c r="C85" s="3">
        <f>SUM(C63:C83)</f>
        <v>24</v>
      </c>
    </row>
  </sheetData>
  <sortState xmlns:xlrd2="http://schemas.microsoft.com/office/spreadsheetml/2017/richdata2" columnSort="1" ref="E1:AB61">
    <sortCondition ref="E1:AB1"/>
  </sortState>
  <conditionalFormatting sqref="A2:AF52 A53:AB55 AD53:AE55">
    <cfRule type="expression" dxfId="4" priority="4">
      <formula>ISEVEN(ROW())</formula>
    </cfRule>
  </conditionalFormatting>
  <conditionalFormatting sqref="AG2:AG51">
    <cfRule type="expression" dxfId="3" priority="3">
      <formula>ISEVEN(ROW())</formula>
    </cfRule>
  </conditionalFormatting>
  <conditionalFormatting sqref="AC53:AC55">
    <cfRule type="expression" dxfId="2" priority="2">
      <formula>ISEVEN(ROW())</formula>
    </cfRule>
  </conditionalFormatting>
  <conditionalFormatting sqref="E1:AB60">
    <cfRule type="expression" dxfId="0" priority="1">
      <formula>MOD(COLUMN(),2)=1</formula>
    </cfRule>
  </conditionalFormatting>
  <pageMargins left="0.7" right="0.7" top="0.75" bottom="0.75" header="0.3" footer="0.3"/>
  <pageSetup paperSize="9" scale="32" fitToHeight="0" orientation="landscape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 Fournaise</dc:creator>
  <cp:lastModifiedBy>Jean  Fournaise</cp:lastModifiedBy>
  <cp:lastPrinted>2026-09-24T19:56:08Z</cp:lastPrinted>
  <dcterms:created xsi:type="dcterms:W3CDTF">2026-09-19T09:41:31Z</dcterms:created>
  <dcterms:modified xsi:type="dcterms:W3CDTF">2026-09-28T21:22:42Z</dcterms:modified>
</cp:coreProperties>
</file>