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\Documents\a-travail PF\a-math spé PC\TP PC\TP PC 2021\TP10 - Glycine\TP Glycine Regressi PF\"/>
    </mc:Choice>
  </mc:AlternateContent>
  <xr:revisionPtr revIDLastSave="0" documentId="13_ncr:1_{8D93E7FD-62BF-47B6-B460-41A29BEF7534}" xr6:coauthVersionLast="46" xr6:coauthVersionMax="46" xr10:uidLastSave="{00000000-0000-0000-0000-000000000000}"/>
  <bookViews>
    <workbookView xWindow="-120" yWindow="-16320" windowWidth="29040" windowHeight="15840" xr2:uid="{F71B6871-8FD7-413F-8044-16AD1C6ECCB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3" i="1" l="1"/>
  <c r="T63" i="1"/>
  <c r="N53" i="1"/>
  <c r="N54" i="1"/>
  <c r="N55" i="1"/>
  <c r="N56" i="1"/>
  <c r="N57" i="1"/>
  <c r="N58" i="1"/>
  <c r="N59" i="1"/>
  <c r="N60" i="1"/>
  <c r="N61" i="1"/>
  <c r="N52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44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52" i="1"/>
  <c r="H6" i="1"/>
  <c r="H7" i="1"/>
  <c r="H8" i="1"/>
  <c r="H89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5" i="1"/>
  <c r="I89" i="1"/>
  <c r="L22" i="1"/>
  <c r="L23" i="1"/>
  <c r="L24" i="1"/>
  <c r="L25" i="1"/>
  <c r="L26" i="1"/>
  <c r="L27" i="1"/>
  <c r="L28" i="1"/>
  <c r="L29" i="1"/>
  <c r="L30" i="1"/>
  <c r="L31" i="1"/>
  <c r="L32" i="1"/>
  <c r="K49" i="1"/>
  <c r="K50" i="1"/>
  <c r="K51" i="1"/>
  <c r="K52" i="1"/>
  <c r="K53" i="1"/>
  <c r="K54" i="1"/>
  <c r="K55" i="1"/>
  <c r="K56" i="1"/>
  <c r="K57" i="1"/>
  <c r="K58" i="1"/>
  <c r="K59" i="1"/>
  <c r="K60" i="1"/>
  <c r="K39" i="1"/>
  <c r="K40" i="1"/>
  <c r="K41" i="1"/>
  <c r="K42" i="1"/>
  <c r="K43" i="1"/>
  <c r="K44" i="1"/>
  <c r="K45" i="1"/>
  <c r="K46" i="1"/>
  <c r="K47" i="1"/>
  <c r="K48" i="1"/>
  <c r="K27" i="1"/>
  <c r="K28" i="1"/>
  <c r="K29" i="1"/>
  <c r="K30" i="1"/>
  <c r="K31" i="1"/>
  <c r="K32" i="1"/>
  <c r="K33" i="1"/>
  <c r="K34" i="1"/>
  <c r="K35" i="1"/>
  <c r="K36" i="1"/>
  <c r="K37" i="1"/>
  <c r="K38" i="1"/>
  <c r="K23" i="1"/>
  <c r="K24" i="1"/>
  <c r="K25" i="1"/>
  <c r="K26" i="1"/>
  <c r="K15" i="1"/>
  <c r="K16" i="1"/>
  <c r="K17" i="1"/>
  <c r="K18" i="1"/>
  <c r="K19" i="1"/>
  <c r="K20" i="1"/>
  <c r="K21" i="1"/>
  <c r="K22" i="1"/>
  <c r="F73" i="1"/>
  <c r="F74" i="1"/>
  <c r="F75" i="1"/>
  <c r="F76" i="1"/>
  <c r="F77" i="1"/>
  <c r="F78" i="1"/>
  <c r="F79" i="1"/>
  <c r="F80" i="1"/>
  <c r="F8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D16" i="1"/>
  <c r="D17" i="1"/>
  <c r="D18" i="1"/>
  <c r="D19" i="1"/>
  <c r="D20" i="1"/>
  <c r="D21" i="1"/>
  <c r="D22" i="1"/>
  <c r="G89" i="1" l="1"/>
</calcChain>
</file>

<file path=xl/sharedStrings.xml><?xml version="1.0" encoding="utf-8"?>
<sst xmlns="http://schemas.openxmlformats.org/spreadsheetml/2006/main" count="16" uniqueCount="13">
  <si>
    <t xml:space="preserve"> </t>
  </si>
  <si>
    <t>V</t>
  </si>
  <si>
    <t>pH</t>
  </si>
  <si>
    <t>G</t>
  </si>
  <si>
    <t xml:space="preserve">20 mL+20mLeau par NaOH 0,05 M </t>
  </si>
  <si>
    <t>GxVtot/(2xV0)</t>
  </si>
  <si>
    <t>Gran1 hxV</t>
  </si>
  <si>
    <t>Gran2 h(V-v1)</t>
  </si>
  <si>
    <t>derivée(xmaxder/facteur échelle)</t>
  </si>
  <si>
    <t>V1</t>
  </si>
  <si>
    <t>V1 (mL)</t>
  </si>
  <si>
    <t>mL</t>
  </si>
  <si>
    <t>V2 (mL)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</si>
</sst>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Suivi</a:t>
            </a:r>
            <a:r>
              <a:rPr lang="fr-FR" baseline="0"/>
              <a:t> pH-métrique et conductimétrique du titrage de 20 mL de solution aqueuse de ((AH2)+, Cl-) à 0,05 mol/L par la soude à 0,10 mol/L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Feuil1!$B$4:$B$87</c:f>
              <c:numCache>
                <c:formatCode>General</c:formatCode>
                <c:ptCount val="84"/>
                <c:pt idx="0">
                  <c:v>2.14</c:v>
                </c:pt>
                <c:pt idx="1">
                  <c:v>2.1800000000000002</c:v>
                </c:pt>
                <c:pt idx="2">
                  <c:v>2.21</c:v>
                </c:pt>
                <c:pt idx="3">
                  <c:v>2.25</c:v>
                </c:pt>
                <c:pt idx="4">
                  <c:v>2.2999999999999998</c:v>
                </c:pt>
                <c:pt idx="5">
                  <c:v>2.34</c:v>
                </c:pt>
                <c:pt idx="6">
                  <c:v>2.39</c:v>
                </c:pt>
                <c:pt idx="7">
                  <c:v>2.4300000000000002</c:v>
                </c:pt>
                <c:pt idx="8">
                  <c:v>2.4900000000000002</c:v>
                </c:pt>
                <c:pt idx="9">
                  <c:v>2.56</c:v>
                </c:pt>
                <c:pt idx="10">
                  <c:v>2.6</c:v>
                </c:pt>
                <c:pt idx="11">
                  <c:v>2.66</c:v>
                </c:pt>
                <c:pt idx="12">
                  <c:v>2.74</c:v>
                </c:pt>
                <c:pt idx="13">
                  <c:v>2.81</c:v>
                </c:pt>
                <c:pt idx="14">
                  <c:v>2.89</c:v>
                </c:pt>
                <c:pt idx="15">
                  <c:v>2.99</c:v>
                </c:pt>
                <c:pt idx="16">
                  <c:v>3.1</c:v>
                </c:pt>
                <c:pt idx="17">
                  <c:v>3.25</c:v>
                </c:pt>
                <c:pt idx="18">
                  <c:v>3.45</c:v>
                </c:pt>
                <c:pt idx="19">
                  <c:v>3.53</c:v>
                </c:pt>
                <c:pt idx="20">
                  <c:v>3.59</c:v>
                </c:pt>
                <c:pt idx="21">
                  <c:v>3.65</c:v>
                </c:pt>
                <c:pt idx="22">
                  <c:v>3.72</c:v>
                </c:pt>
                <c:pt idx="23">
                  <c:v>3.81</c:v>
                </c:pt>
                <c:pt idx="24">
                  <c:v>3.92</c:v>
                </c:pt>
                <c:pt idx="25">
                  <c:v>4.0599999999999996</c:v>
                </c:pt>
                <c:pt idx="26">
                  <c:v>4.28</c:v>
                </c:pt>
                <c:pt idx="27">
                  <c:v>4.43</c:v>
                </c:pt>
                <c:pt idx="28">
                  <c:v>4.68</c:v>
                </c:pt>
                <c:pt idx="29">
                  <c:v>5.13</c:v>
                </c:pt>
                <c:pt idx="30">
                  <c:v>5.94</c:v>
                </c:pt>
                <c:pt idx="31">
                  <c:v>6.9</c:v>
                </c:pt>
                <c:pt idx="32">
                  <c:v>7.73</c:v>
                </c:pt>
                <c:pt idx="33">
                  <c:v>7.87</c:v>
                </c:pt>
                <c:pt idx="34">
                  <c:v>8.01</c:v>
                </c:pt>
                <c:pt idx="35">
                  <c:v>8.11</c:v>
                </c:pt>
                <c:pt idx="36">
                  <c:v>8.2799999999999994</c:v>
                </c:pt>
                <c:pt idx="37">
                  <c:v>8.4</c:v>
                </c:pt>
                <c:pt idx="38">
                  <c:v>8.49</c:v>
                </c:pt>
                <c:pt idx="39">
                  <c:v>8.66</c:v>
                </c:pt>
                <c:pt idx="40">
                  <c:v>8.84</c:v>
                </c:pt>
                <c:pt idx="41">
                  <c:v>9.06</c:v>
                </c:pt>
                <c:pt idx="42">
                  <c:v>9.2100000000000009</c:v>
                </c:pt>
                <c:pt idx="43">
                  <c:v>9.33</c:v>
                </c:pt>
                <c:pt idx="44">
                  <c:v>9.42</c:v>
                </c:pt>
                <c:pt idx="45">
                  <c:v>9.5299999999999994</c:v>
                </c:pt>
                <c:pt idx="46">
                  <c:v>9.6199999999999992</c:v>
                </c:pt>
                <c:pt idx="47">
                  <c:v>9.6999999999999993</c:v>
                </c:pt>
                <c:pt idx="48">
                  <c:v>9.7799999999999994</c:v>
                </c:pt>
                <c:pt idx="49">
                  <c:v>9.8699999999999992</c:v>
                </c:pt>
                <c:pt idx="50">
                  <c:v>9.9600000000000009</c:v>
                </c:pt>
                <c:pt idx="51">
                  <c:v>10.039999999999999</c:v>
                </c:pt>
                <c:pt idx="52">
                  <c:v>10.119999999999999</c:v>
                </c:pt>
                <c:pt idx="53">
                  <c:v>10.23</c:v>
                </c:pt>
                <c:pt idx="54">
                  <c:v>10.32</c:v>
                </c:pt>
                <c:pt idx="55">
                  <c:v>10.44</c:v>
                </c:pt>
                <c:pt idx="56">
                  <c:v>10.57</c:v>
                </c:pt>
                <c:pt idx="57">
                  <c:v>10.67</c:v>
                </c:pt>
                <c:pt idx="58">
                  <c:v>10.73</c:v>
                </c:pt>
                <c:pt idx="59">
                  <c:v>10.79</c:v>
                </c:pt>
                <c:pt idx="60">
                  <c:v>10.83</c:v>
                </c:pt>
                <c:pt idx="61">
                  <c:v>10.86</c:v>
                </c:pt>
                <c:pt idx="62">
                  <c:v>10.89</c:v>
                </c:pt>
                <c:pt idx="63">
                  <c:v>10.92</c:v>
                </c:pt>
                <c:pt idx="64">
                  <c:v>10.95</c:v>
                </c:pt>
                <c:pt idx="65">
                  <c:v>11</c:v>
                </c:pt>
                <c:pt idx="66">
                  <c:v>11.06</c:v>
                </c:pt>
                <c:pt idx="67">
                  <c:v>11.13</c:v>
                </c:pt>
                <c:pt idx="68">
                  <c:v>11.17</c:v>
                </c:pt>
                <c:pt idx="69">
                  <c:v>11.22</c:v>
                </c:pt>
                <c:pt idx="70">
                  <c:v>11.29</c:v>
                </c:pt>
                <c:pt idx="71">
                  <c:v>11.35</c:v>
                </c:pt>
                <c:pt idx="72">
                  <c:v>11.45</c:v>
                </c:pt>
                <c:pt idx="73">
                  <c:v>11.53</c:v>
                </c:pt>
                <c:pt idx="74">
                  <c:v>11.59</c:v>
                </c:pt>
                <c:pt idx="75">
                  <c:v>11.65</c:v>
                </c:pt>
                <c:pt idx="76">
                  <c:v>11.69</c:v>
                </c:pt>
                <c:pt idx="77">
                  <c:v>11.74</c:v>
                </c:pt>
                <c:pt idx="78">
                  <c:v>11.77</c:v>
                </c:pt>
                <c:pt idx="79">
                  <c:v>11.83</c:v>
                </c:pt>
                <c:pt idx="80">
                  <c:v>11.88</c:v>
                </c:pt>
                <c:pt idx="81">
                  <c:v>11.91</c:v>
                </c:pt>
                <c:pt idx="82">
                  <c:v>11.95</c:v>
                </c:pt>
                <c:pt idx="83">
                  <c:v>11.98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B5-47CB-BE43-1E804F3827A9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Feuil1!$C$4:$C$87</c:f>
              <c:numCache>
                <c:formatCode>General</c:formatCode>
                <c:ptCount val="84"/>
                <c:pt idx="0">
                  <c:v>4.9400000000000004</c:v>
                </c:pt>
                <c:pt idx="1">
                  <c:v>4.6900000000000004</c:v>
                </c:pt>
                <c:pt idx="2">
                  <c:v>4.45</c:v>
                </c:pt>
                <c:pt idx="3">
                  <c:v>4.24</c:v>
                </c:pt>
                <c:pt idx="4">
                  <c:v>4.03</c:v>
                </c:pt>
                <c:pt idx="5">
                  <c:v>3.7559999999999998</c:v>
                </c:pt>
                <c:pt idx="6">
                  <c:v>3.5910000000000002</c:v>
                </c:pt>
                <c:pt idx="7">
                  <c:v>3.4350000000000001</c:v>
                </c:pt>
                <c:pt idx="8">
                  <c:v>3.2970000000000002</c:v>
                </c:pt>
                <c:pt idx="9">
                  <c:v>3.1339999999999999</c:v>
                </c:pt>
                <c:pt idx="10">
                  <c:v>3.0379999999999998</c:v>
                </c:pt>
                <c:pt idx="11">
                  <c:v>2.9319999999999999</c:v>
                </c:pt>
                <c:pt idx="12">
                  <c:v>2.8130000000000002</c:v>
                </c:pt>
                <c:pt idx="13">
                  <c:v>2.7210000000000001</c:v>
                </c:pt>
                <c:pt idx="14">
                  <c:v>2.6269999999999998</c:v>
                </c:pt>
                <c:pt idx="15">
                  <c:v>2.5379999999999998</c:v>
                </c:pt>
                <c:pt idx="16">
                  <c:v>2.464</c:v>
                </c:pt>
                <c:pt idx="17">
                  <c:v>2.3889999999999998</c:v>
                </c:pt>
                <c:pt idx="18">
                  <c:v>2.3210000000000002</c:v>
                </c:pt>
                <c:pt idx="19">
                  <c:v>2.302</c:v>
                </c:pt>
                <c:pt idx="20">
                  <c:v>2.29</c:v>
                </c:pt>
                <c:pt idx="21">
                  <c:v>2.278</c:v>
                </c:pt>
                <c:pt idx="22">
                  <c:v>2.2669999999999999</c:v>
                </c:pt>
                <c:pt idx="23">
                  <c:v>2.2549999999999999</c:v>
                </c:pt>
                <c:pt idx="24">
                  <c:v>2.2440000000000002</c:v>
                </c:pt>
                <c:pt idx="25">
                  <c:v>2.234</c:v>
                </c:pt>
                <c:pt idx="26">
                  <c:v>2.2330000000000001</c:v>
                </c:pt>
                <c:pt idx="27">
                  <c:v>2.218</c:v>
                </c:pt>
                <c:pt idx="28">
                  <c:v>2.214</c:v>
                </c:pt>
                <c:pt idx="29">
                  <c:v>2.2109999999999999</c:v>
                </c:pt>
                <c:pt idx="30">
                  <c:v>2.2149999999999999</c:v>
                </c:pt>
                <c:pt idx="31">
                  <c:v>2.2229999999999999</c:v>
                </c:pt>
                <c:pt idx="32">
                  <c:v>2.2280000000000002</c:v>
                </c:pt>
                <c:pt idx="33">
                  <c:v>2.2330000000000001</c:v>
                </c:pt>
                <c:pt idx="34">
                  <c:v>2.2370000000000001</c:v>
                </c:pt>
                <c:pt idx="35">
                  <c:v>2.242</c:v>
                </c:pt>
                <c:pt idx="36">
                  <c:v>2.25</c:v>
                </c:pt>
                <c:pt idx="37">
                  <c:v>2.2589999999999999</c:v>
                </c:pt>
                <c:pt idx="38">
                  <c:v>2.2669999999999999</c:v>
                </c:pt>
                <c:pt idx="39">
                  <c:v>2.2650000000000001</c:v>
                </c:pt>
                <c:pt idx="40">
                  <c:v>2.3159999999999998</c:v>
                </c:pt>
                <c:pt idx="41">
                  <c:v>2.363</c:v>
                </c:pt>
                <c:pt idx="42">
                  <c:v>2.407</c:v>
                </c:pt>
                <c:pt idx="43">
                  <c:v>2.4489999999999998</c:v>
                </c:pt>
                <c:pt idx="44">
                  <c:v>2.4889999999999999</c:v>
                </c:pt>
                <c:pt idx="45">
                  <c:v>2.5310000000000001</c:v>
                </c:pt>
                <c:pt idx="46">
                  <c:v>2.57</c:v>
                </c:pt>
                <c:pt idx="47">
                  <c:v>2.6120000000000001</c:v>
                </c:pt>
                <c:pt idx="48">
                  <c:v>2.65</c:v>
                </c:pt>
                <c:pt idx="49">
                  <c:v>2.6909999999999998</c:v>
                </c:pt>
                <c:pt idx="50">
                  <c:v>2.7320000000000002</c:v>
                </c:pt>
                <c:pt idx="51">
                  <c:v>2.7679999999999998</c:v>
                </c:pt>
                <c:pt idx="52">
                  <c:v>2.8039999999999998</c:v>
                </c:pt>
                <c:pt idx="53">
                  <c:v>2.8479999999999999</c:v>
                </c:pt>
                <c:pt idx="54">
                  <c:v>2.8839999999999999</c:v>
                </c:pt>
                <c:pt idx="55">
                  <c:v>2.9289999999999998</c:v>
                </c:pt>
                <c:pt idx="56">
                  <c:v>2.9729999999999999</c:v>
                </c:pt>
                <c:pt idx="57">
                  <c:v>3.0089999999999999</c:v>
                </c:pt>
                <c:pt idx="58">
                  <c:v>3.03</c:v>
                </c:pt>
                <c:pt idx="59">
                  <c:v>3.0529999999999999</c:v>
                </c:pt>
                <c:pt idx="60">
                  <c:v>3.0710000000000002</c:v>
                </c:pt>
                <c:pt idx="61">
                  <c:v>3.0830000000000002</c:v>
                </c:pt>
                <c:pt idx="62">
                  <c:v>3.097</c:v>
                </c:pt>
                <c:pt idx="63">
                  <c:v>3.1110000000000002</c:v>
                </c:pt>
                <c:pt idx="64">
                  <c:v>3.1230000000000002</c:v>
                </c:pt>
                <c:pt idx="65">
                  <c:v>3.1459999999999999</c:v>
                </c:pt>
                <c:pt idx="66">
                  <c:v>3.1789999999999998</c:v>
                </c:pt>
                <c:pt idx="67">
                  <c:v>3.226</c:v>
                </c:pt>
                <c:pt idx="68">
                  <c:v>3.2549999999999999</c:v>
                </c:pt>
                <c:pt idx="69">
                  <c:v>3.294</c:v>
                </c:pt>
                <c:pt idx="70">
                  <c:v>3.3570000000000002</c:v>
                </c:pt>
                <c:pt idx="71">
                  <c:v>3.419</c:v>
                </c:pt>
                <c:pt idx="72">
                  <c:v>3.5449999999999999</c:v>
                </c:pt>
                <c:pt idx="73">
                  <c:v>3.6850000000000001</c:v>
                </c:pt>
                <c:pt idx="74">
                  <c:v>3.8119999999999998</c:v>
                </c:pt>
                <c:pt idx="75">
                  <c:v>3.9510000000000001</c:v>
                </c:pt>
                <c:pt idx="76">
                  <c:v>4.0670000000000002</c:v>
                </c:pt>
                <c:pt idx="77">
                  <c:v>4.2050000000000001</c:v>
                </c:pt>
                <c:pt idx="78">
                  <c:v>4.45</c:v>
                </c:pt>
                <c:pt idx="79">
                  <c:v>4.7300000000000004</c:v>
                </c:pt>
                <c:pt idx="80">
                  <c:v>4.9800000000000004</c:v>
                </c:pt>
                <c:pt idx="81">
                  <c:v>5.2</c:v>
                </c:pt>
                <c:pt idx="82">
                  <c:v>5.44</c:v>
                </c:pt>
                <c:pt idx="83">
                  <c:v>5.68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B5-47CB-BE43-1E804F3827A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5022831050228314"/>
                  <c:y val="-0.215298710404881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Feuil1!$D$4:$D$87</c:f>
              <c:numCache>
                <c:formatCode>General</c:formatCode>
                <c:ptCount val="84"/>
                <c:pt idx="12">
                  <c:v>3.23495</c:v>
                </c:pt>
                <c:pt idx="13">
                  <c:v>3.1631624999999999</c:v>
                </c:pt>
                <c:pt idx="14">
                  <c:v>3.0867249999999999</c:v>
                </c:pt>
                <c:pt idx="15">
                  <c:v>3.0138749999999996</c:v>
                </c:pt>
                <c:pt idx="16">
                  <c:v>2.9567999999999999</c:v>
                </c:pt>
                <c:pt idx="17">
                  <c:v>2.8966624999999997</c:v>
                </c:pt>
                <c:pt idx="18">
                  <c:v>2.8432250000000003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B5-47CB-BE43-1E804F3827A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655407800052388"/>
                  <c:y val="0.122223296095208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Feuil1!$E$4:$E$87</c:f>
              <c:numCache>
                <c:formatCode>General</c:formatCode>
                <c:ptCount val="84"/>
                <c:pt idx="40">
                  <c:v>2.9528999999999996</c:v>
                </c:pt>
                <c:pt idx="41">
                  <c:v>3.0423625000000003</c:v>
                </c:pt>
                <c:pt idx="42">
                  <c:v>3.1291000000000002</c:v>
                </c:pt>
                <c:pt idx="43">
                  <c:v>3.2143124999999997</c:v>
                </c:pt>
                <c:pt idx="44">
                  <c:v>3.2979250000000002</c:v>
                </c:pt>
                <c:pt idx="45">
                  <c:v>3.3852125000000002</c:v>
                </c:pt>
                <c:pt idx="46">
                  <c:v>3.4695</c:v>
                </c:pt>
                <c:pt idx="47">
                  <c:v>3.5588500000000005</c:v>
                </c:pt>
                <c:pt idx="48">
                  <c:v>3.6437499999999998</c:v>
                </c:pt>
                <c:pt idx="49">
                  <c:v>3.7337624999999997</c:v>
                </c:pt>
                <c:pt idx="50">
                  <c:v>3.8248000000000006</c:v>
                </c:pt>
                <c:pt idx="51">
                  <c:v>3.9097999999999997</c:v>
                </c:pt>
                <c:pt idx="52">
                  <c:v>3.9957000000000003</c:v>
                </c:pt>
                <c:pt idx="53">
                  <c:v>4.0939999999999994</c:v>
                </c:pt>
                <c:pt idx="54">
                  <c:v>4.1818</c:v>
                </c:pt>
                <c:pt idx="55">
                  <c:v>4.2836625000000002</c:v>
                </c:pt>
                <c:pt idx="56">
                  <c:v>4.3851749999999994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B5-47CB-BE43-1E804F3827A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155903457273319"/>
                  <c:y val="0.188683021120554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Feuil1!$F$4:$F$87</c:f>
              <c:numCache>
                <c:formatCode>General</c:formatCode>
                <c:ptCount val="84"/>
                <c:pt idx="69">
                  <c:v>5.0233499999999998</c:v>
                </c:pt>
                <c:pt idx="70">
                  <c:v>5.1404062499999998</c:v>
                </c:pt>
                <c:pt idx="71">
                  <c:v>5.2567124999999999</c:v>
                </c:pt>
                <c:pt idx="72">
                  <c:v>5.4947499999999998</c:v>
                </c:pt>
                <c:pt idx="73">
                  <c:v>5.7578125</c:v>
                </c:pt>
                <c:pt idx="74">
                  <c:v>6.0038999999999998</c:v>
                </c:pt>
                <c:pt idx="75">
                  <c:v>6.2722125000000002</c:v>
                </c:pt>
                <c:pt idx="76">
                  <c:v>6.5072000000000001</c:v>
                </c:pt>
                <c:pt idx="77">
                  <c:v>6.7805625000000003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B5-47CB-BE43-1E804F3827A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Feuil1!$G$4:$G$87</c:f>
              <c:numCache>
                <c:formatCode>General</c:formatCode>
                <c:ptCount val="84"/>
                <c:pt idx="1">
                  <c:v>6.999999999999984E-2</c:v>
                </c:pt>
                <c:pt idx="2">
                  <c:v>6.999999999999984E-2</c:v>
                </c:pt>
                <c:pt idx="3">
                  <c:v>8.9999999999999858E-2</c:v>
                </c:pt>
                <c:pt idx="4">
                  <c:v>8.9999999999999858E-2</c:v>
                </c:pt>
                <c:pt idx="5">
                  <c:v>9.0000000000000302E-2</c:v>
                </c:pt>
                <c:pt idx="6">
                  <c:v>9.0000000000000302E-2</c:v>
                </c:pt>
                <c:pt idx="7">
                  <c:v>0.10000000000000009</c:v>
                </c:pt>
                <c:pt idx="8">
                  <c:v>0.11818181818181812</c:v>
                </c:pt>
                <c:pt idx="9">
                  <c:v>0.10999999999999988</c:v>
                </c:pt>
                <c:pt idx="10">
                  <c:v>0.11111111111111116</c:v>
                </c:pt>
                <c:pt idx="11">
                  <c:v>0.14000000000000012</c:v>
                </c:pt>
                <c:pt idx="12">
                  <c:v>0.14999999999999991</c:v>
                </c:pt>
                <c:pt idx="13">
                  <c:v>0.14999999999999991</c:v>
                </c:pt>
                <c:pt idx="14">
                  <c:v>0.18000000000000016</c:v>
                </c:pt>
                <c:pt idx="15">
                  <c:v>0.20999999999999996</c:v>
                </c:pt>
                <c:pt idx="16">
                  <c:v>0.25999999999999979</c:v>
                </c:pt>
                <c:pt idx="17">
                  <c:v>0.35000000000000009</c:v>
                </c:pt>
                <c:pt idx="18">
                  <c:v>0.46666666666666662</c:v>
                </c:pt>
                <c:pt idx="19">
                  <c:v>0.70000000000000084</c:v>
                </c:pt>
                <c:pt idx="20">
                  <c:v>0.59999999999999731</c:v>
                </c:pt>
                <c:pt idx="21">
                  <c:v>0.64999999999999825</c:v>
                </c:pt>
                <c:pt idx="22">
                  <c:v>0.8000000000000036</c:v>
                </c:pt>
                <c:pt idx="23">
                  <c:v>1.0000000000000022</c:v>
                </c:pt>
                <c:pt idx="24">
                  <c:v>1.2500000000000022</c:v>
                </c:pt>
                <c:pt idx="25">
                  <c:v>2.0000000000000049</c:v>
                </c:pt>
                <c:pt idx="26">
                  <c:v>3.0833333333333086</c:v>
                </c:pt>
                <c:pt idx="27">
                  <c:v>4.9999999999999893</c:v>
                </c:pt>
                <c:pt idx="28">
                  <c:v>8.7499999999999947</c:v>
                </c:pt>
                <c:pt idx="29">
                  <c:v>15.749999999999995</c:v>
                </c:pt>
                <c:pt idx="30">
                  <c:v>22.124999999999986</c:v>
                </c:pt>
                <c:pt idx="31">
                  <c:v>22.374999999999982</c:v>
                </c:pt>
                <c:pt idx="32">
                  <c:v>8.0833333333333837</c:v>
                </c:pt>
                <c:pt idx="33">
                  <c:v>2.153846153846136</c:v>
                </c:pt>
                <c:pt idx="34">
                  <c:v>2.4000000000000017</c:v>
                </c:pt>
                <c:pt idx="35">
                  <c:v>1.7999999999999929</c:v>
                </c:pt>
                <c:pt idx="36">
                  <c:v>1.4499999999999968</c:v>
                </c:pt>
                <c:pt idx="37">
                  <c:v>1.050000000000008</c:v>
                </c:pt>
                <c:pt idx="38">
                  <c:v>0.86666666666666903</c:v>
                </c:pt>
                <c:pt idx="39">
                  <c:v>0.69999999999999929</c:v>
                </c:pt>
                <c:pt idx="40">
                  <c:v>0.5</c:v>
                </c:pt>
                <c:pt idx="41">
                  <c:v>0.37000000000000099</c:v>
                </c:pt>
                <c:pt idx="42">
                  <c:v>0.26999999999999957</c:v>
                </c:pt>
                <c:pt idx="43">
                  <c:v>0.20999999999999908</c:v>
                </c:pt>
                <c:pt idx="44">
                  <c:v>0.19999999999999929</c:v>
                </c:pt>
                <c:pt idx="45">
                  <c:v>0.19999999999999929</c:v>
                </c:pt>
                <c:pt idx="46">
                  <c:v>0.16999999999999993</c:v>
                </c:pt>
                <c:pt idx="47">
                  <c:v>0.16000000000000014</c:v>
                </c:pt>
                <c:pt idx="48">
                  <c:v>0.16999999999999993</c:v>
                </c:pt>
                <c:pt idx="49">
                  <c:v>0.18000000000000149</c:v>
                </c:pt>
                <c:pt idx="50">
                  <c:v>0.16999999999999993</c:v>
                </c:pt>
                <c:pt idx="51">
                  <c:v>0.15999999999999837</c:v>
                </c:pt>
                <c:pt idx="52">
                  <c:v>0.19000000000000128</c:v>
                </c:pt>
                <c:pt idx="53">
                  <c:v>0.20000000000000107</c:v>
                </c:pt>
                <c:pt idx="54">
                  <c:v>0.20999999999999908</c:v>
                </c:pt>
                <c:pt idx="55">
                  <c:v>0.25</c:v>
                </c:pt>
                <c:pt idx="56">
                  <c:v>0.28750000000000026</c:v>
                </c:pt>
                <c:pt idx="57">
                  <c:v>0.32000000000000028</c:v>
                </c:pt>
                <c:pt idx="58">
                  <c:v>0.34285714285714269</c:v>
                </c:pt>
                <c:pt idx="59">
                  <c:v>0.33333333333333137</c:v>
                </c:pt>
                <c:pt idx="60">
                  <c:v>0.28000000000000114</c:v>
                </c:pt>
                <c:pt idx="61">
                  <c:v>0.30000000000000354</c:v>
                </c:pt>
                <c:pt idx="62">
                  <c:v>0.33333333333333665</c:v>
                </c:pt>
                <c:pt idx="63">
                  <c:v>0.39999999999999525</c:v>
                </c:pt>
                <c:pt idx="64">
                  <c:v>0.36363636363635998</c:v>
                </c:pt>
                <c:pt idx="65">
                  <c:v>0.3666666666666698</c:v>
                </c:pt>
                <c:pt idx="66">
                  <c:v>0.4333333333333349</c:v>
                </c:pt>
                <c:pt idx="67">
                  <c:v>0.31428571428571139</c:v>
                </c:pt>
                <c:pt idx="68">
                  <c:v>0.22500000000000045</c:v>
                </c:pt>
                <c:pt idx="69">
                  <c:v>0.26666666666666533</c:v>
                </c:pt>
                <c:pt idx="70">
                  <c:v>0.25999999999999801</c:v>
                </c:pt>
                <c:pt idx="71">
                  <c:v>0.21333333333333351</c:v>
                </c:pt>
                <c:pt idx="72">
                  <c:v>0.17999999999999972</c:v>
                </c:pt>
                <c:pt idx="73">
                  <c:v>0.14000000000000057</c:v>
                </c:pt>
                <c:pt idx="74">
                  <c:v>0.12000000000000099</c:v>
                </c:pt>
                <c:pt idx="75">
                  <c:v>9.9999999999999645E-2</c:v>
                </c:pt>
                <c:pt idx="76">
                  <c:v>8.9999999999999858E-2</c:v>
                </c:pt>
                <c:pt idx="77">
                  <c:v>8.0000000000000071E-2</c:v>
                </c:pt>
                <c:pt idx="78">
                  <c:v>5.9999999999999908E-2</c:v>
                </c:pt>
                <c:pt idx="79">
                  <c:v>5.2380952380952923E-2</c:v>
                </c:pt>
                <c:pt idx="80">
                  <c:v>4.0000000000000036E-2</c:v>
                </c:pt>
                <c:pt idx="81">
                  <c:v>3.6842105263157135E-2</c:v>
                </c:pt>
                <c:pt idx="82">
                  <c:v>3.5000000000000142E-2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6B5-47CB-BE43-1E804F3827A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Feuil1!$H$4:$H$87</c:f>
              <c:numCache>
                <c:formatCode>General</c:formatCode>
                <c:ptCount val="84"/>
                <c:pt idx="1">
                  <c:v>3.1818181818181746E-2</c:v>
                </c:pt>
                <c:pt idx="2">
                  <c:v>3.1818181818181746E-2</c:v>
                </c:pt>
                <c:pt idx="3">
                  <c:v>4.0909090909090839E-2</c:v>
                </c:pt>
                <c:pt idx="4">
                  <c:v>4.0909090909090839E-2</c:v>
                </c:pt>
                <c:pt idx="5">
                  <c:v>4.0909090909091041E-2</c:v>
                </c:pt>
                <c:pt idx="6">
                  <c:v>4.0909090909091041E-2</c:v>
                </c:pt>
                <c:pt idx="7">
                  <c:v>4.5454545454545491E-2</c:v>
                </c:pt>
                <c:pt idx="8">
                  <c:v>5.3719008264462777E-2</c:v>
                </c:pt>
                <c:pt idx="9">
                  <c:v>4.999999999999994E-2</c:v>
                </c:pt>
                <c:pt idx="10">
                  <c:v>5.0505050505050525E-2</c:v>
                </c:pt>
                <c:pt idx="11">
                  <c:v>6.3636363636363685E-2</c:v>
                </c:pt>
                <c:pt idx="12">
                  <c:v>6.8181818181818135E-2</c:v>
                </c:pt>
                <c:pt idx="13">
                  <c:v>6.8181818181818135E-2</c:v>
                </c:pt>
                <c:pt idx="14">
                  <c:v>8.1818181818181887E-2</c:v>
                </c:pt>
                <c:pt idx="15">
                  <c:v>9.5454545454545431E-2</c:v>
                </c:pt>
                <c:pt idx="16">
                  <c:v>0.11818181818181807</c:v>
                </c:pt>
                <c:pt idx="17">
                  <c:v>0.15909090909090912</c:v>
                </c:pt>
                <c:pt idx="18">
                  <c:v>0.21212121212121207</c:v>
                </c:pt>
                <c:pt idx="19">
                  <c:v>0.31818181818181857</c:v>
                </c:pt>
                <c:pt idx="20">
                  <c:v>0.27272727272727149</c:v>
                </c:pt>
                <c:pt idx="21">
                  <c:v>0.29545454545454464</c:v>
                </c:pt>
                <c:pt idx="22">
                  <c:v>0.36363636363636526</c:v>
                </c:pt>
                <c:pt idx="23">
                  <c:v>0.45454545454545553</c:v>
                </c:pt>
                <c:pt idx="24">
                  <c:v>0.56818181818181912</c:v>
                </c:pt>
                <c:pt idx="25">
                  <c:v>0.90909090909091128</c:v>
                </c:pt>
                <c:pt idx="26">
                  <c:v>1.4015151515151401</c:v>
                </c:pt>
                <c:pt idx="27">
                  <c:v>2.2727272727272676</c:v>
                </c:pt>
                <c:pt idx="28">
                  <c:v>3.9772727272727244</c:v>
                </c:pt>
                <c:pt idx="29">
                  <c:v>7.1590909090909065</c:v>
                </c:pt>
                <c:pt idx="30">
                  <c:v>10.056818181818175</c:v>
                </c:pt>
                <c:pt idx="31">
                  <c:v>10.170454545454536</c:v>
                </c:pt>
                <c:pt idx="32">
                  <c:v>3.674242424242447</c:v>
                </c:pt>
                <c:pt idx="33">
                  <c:v>0.97902097902097085</c:v>
                </c:pt>
                <c:pt idx="34">
                  <c:v>1.0909090909090915</c:v>
                </c:pt>
                <c:pt idx="35">
                  <c:v>0.8181818181818149</c:v>
                </c:pt>
                <c:pt idx="36">
                  <c:v>0.65909090909090762</c:v>
                </c:pt>
                <c:pt idx="37">
                  <c:v>0.4772727272727309</c:v>
                </c:pt>
                <c:pt idx="38">
                  <c:v>0.39393939393939498</c:v>
                </c:pt>
                <c:pt idx="39">
                  <c:v>0.31818181818181784</c:v>
                </c:pt>
                <c:pt idx="40">
                  <c:v>0.22727272727272727</c:v>
                </c:pt>
                <c:pt idx="41">
                  <c:v>0.16818181818181863</c:v>
                </c:pt>
                <c:pt idx="42">
                  <c:v>0.12272727272727252</c:v>
                </c:pt>
                <c:pt idx="43">
                  <c:v>9.5454545454545028E-2</c:v>
                </c:pt>
                <c:pt idx="44">
                  <c:v>9.0909090909090579E-2</c:v>
                </c:pt>
                <c:pt idx="45">
                  <c:v>9.0909090909090579E-2</c:v>
                </c:pt>
                <c:pt idx="46">
                  <c:v>7.7272727272727229E-2</c:v>
                </c:pt>
                <c:pt idx="47">
                  <c:v>7.2727272727272779E-2</c:v>
                </c:pt>
                <c:pt idx="48">
                  <c:v>7.7272727272727229E-2</c:v>
                </c:pt>
                <c:pt idx="49">
                  <c:v>8.1818181818182484E-2</c:v>
                </c:pt>
                <c:pt idx="50">
                  <c:v>7.7272727272727229E-2</c:v>
                </c:pt>
                <c:pt idx="51">
                  <c:v>7.2727272727271974E-2</c:v>
                </c:pt>
                <c:pt idx="52">
                  <c:v>8.6363636363636934E-2</c:v>
                </c:pt>
                <c:pt idx="53">
                  <c:v>9.0909090909091383E-2</c:v>
                </c:pt>
                <c:pt idx="54">
                  <c:v>9.5454545454545028E-2</c:v>
                </c:pt>
                <c:pt idx="55">
                  <c:v>0.11363636363636363</c:v>
                </c:pt>
                <c:pt idx="56">
                  <c:v>0.13068181818181829</c:v>
                </c:pt>
                <c:pt idx="57">
                  <c:v>0.14545454545454556</c:v>
                </c:pt>
                <c:pt idx="58">
                  <c:v>0.15584415584415576</c:v>
                </c:pt>
                <c:pt idx="59">
                  <c:v>0.1515151515151506</c:v>
                </c:pt>
                <c:pt idx="60">
                  <c:v>0.12727272727272779</c:v>
                </c:pt>
                <c:pt idx="61">
                  <c:v>0.13636363636363796</c:v>
                </c:pt>
                <c:pt idx="62">
                  <c:v>0.15151515151515302</c:v>
                </c:pt>
                <c:pt idx="63">
                  <c:v>0.18181818181817963</c:v>
                </c:pt>
                <c:pt idx="64">
                  <c:v>0.16528925619834545</c:v>
                </c:pt>
                <c:pt idx="65">
                  <c:v>0.16666666666666807</c:v>
                </c:pt>
                <c:pt idx="66">
                  <c:v>0.19696969696969766</c:v>
                </c:pt>
                <c:pt idx="67">
                  <c:v>0.14285714285714152</c:v>
                </c:pt>
                <c:pt idx="68">
                  <c:v>0.10227272727272747</c:v>
                </c:pt>
                <c:pt idx="69">
                  <c:v>0.12121212121212059</c:v>
                </c:pt>
                <c:pt idx="70">
                  <c:v>0.11818181818181726</c:v>
                </c:pt>
                <c:pt idx="71">
                  <c:v>9.6969696969697039E-2</c:v>
                </c:pt>
                <c:pt idx="72">
                  <c:v>8.1818181818181679E-2</c:v>
                </c:pt>
                <c:pt idx="73">
                  <c:v>6.3636363636363893E-2</c:v>
                </c:pt>
                <c:pt idx="74">
                  <c:v>5.4545454545454994E-2</c:v>
                </c:pt>
                <c:pt idx="75">
                  <c:v>4.5454545454545289E-2</c:v>
                </c:pt>
                <c:pt idx="76">
                  <c:v>4.0909090909090839E-2</c:v>
                </c:pt>
                <c:pt idx="77">
                  <c:v>3.636363636363639E-2</c:v>
                </c:pt>
                <c:pt idx="78">
                  <c:v>2.727272727272723E-2</c:v>
                </c:pt>
                <c:pt idx="79">
                  <c:v>2.3809523809524055E-2</c:v>
                </c:pt>
                <c:pt idx="80">
                  <c:v>1.8181818181818195E-2</c:v>
                </c:pt>
                <c:pt idx="81">
                  <c:v>1.6746411483253242E-2</c:v>
                </c:pt>
                <c:pt idx="82">
                  <c:v>1.5909090909090973E-2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6B5-47CB-BE43-1E804F3827A9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Feuil1!$A$4:$A$87</c:f>
              <c:numCache>
                <c:formatCode>General</c:formatCode>
                <c:ptCount val="8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  <c:pt idx="41">
                  <c:v>11.5</c:v>
                </c:pt>
                <c:pt idx="42">
                  <c:v>12</c:v>
                </c:pt>
                <c:pt idx="43">
                  <c:v>12.5</c:v>
                </c:pt>
                <c:pt idx="44">
                  <c:v>13</c:v>
                </c:pt>
                <c:pt idx="45">
                  <c:v>13.5</c:v>
                </c:pt>
                <c:pt idx="46">
                  <c:v>14</c:v>
                </c:pt>
                <c:pt idx="47">
                  <c:v>14.5</c:v>
                </c:pt>
                <c:pt idx="48">
                  <c:v>15</c:v>
                </c:pt>
                <c:pt idx="49">
                  <c:v>15.5</c:v>
                </c:pt>
                <c:pt idx="50">
                  <c:v>16</c:v>
                </c:pt>
                <c:pt idx="51">
                  <c:v>16.5</c:v>
                </c:pt>
                <c:pt idx="52">
                  <c:v>17</c:v>
                </c:pt>
                <c:pt idx="53">
                  <c:v>17.5</c:v>
                </c:pt>
                <c:pt idx="54">
                  <c:v>18</c:v>
                </c:pt>
                <c:pt idx="55">
                  <c:v>18.5</c:v>
                </c:pt>
                <c:pt idx="56">
                  <c:v>19</c:v>
                </c:pt>
                <c:pt idx="57">
                  <c:v>19.3</c:v>
                </c:pt>
                <c:pt idx="58">
                  <c:v>19.5</c:v>
                </c:pt>
                <c:pt idx="59">
                  <c:v>19.649999999999999</c:v>
                </c:pt>
                <c:pt idx="60">
                  <c:v>19.8</c:v>
                </c:pt>
                <c:pt idx="61">
                  <c:v>19.899999999999999</c:v>
                </c:pt>
                <c:pt idx="62">
                  <c:v>20</c:v>
                </c:pt>
                <c:pt idx="63">
                  <c:v>20.079999999999998</c:v>
                </c:pt>
                <c:pt idx="64">
                  <c:v>20.149999999999999</c:v>
                </c:pt>
                <c:pt idx="65">
                  <c:v>20.3</c:v>
                </c:pt>
                <c:pt idx="66">
                  <c:v>20.45</c:v>
                </c:pt>
                <c:pt idx="67">
                  <c:v>20.6</c:v>
                </c:pt>
                <c:pt idx="68">
                  <c:v>20.8</c:v>
                </c:pt>
                <c:pt idx="69">
                  <c:v>21</c:v>
                </c:pt>
                <c:pt idx="70">
                  <c:v>21.25</c:v>
                </c:pt>
                <c:pt idx="71">
                  <c:v>21.5</c:v>
                </c:pt>
                <c:pt idx="72">
                  <c:v>22</c:v>
                </c:pt>
                <c:pt idx="73">
                  <c:v>22.5</c:v>
                </c:pt>
                <c:pt idx="74">
                  <c:v>23</c:v>
                </c:pt>
                <c:pt idx="75">
                  <c:v>23.5</c:v>
                </c:pt>
                <c:pt idx="76">
                  <c:v>24</c:v>
                </c:pt>
                <c:pt idx="77">
                  <c:v>24.5</c:v>
                </c:pt>
                <c:pt idx="78">
                  <c:v>25</c:v>
                </c:pt>
                <c:pt idx="79">
                  <c:v>26</c:v>
                </c:pt>
                <c:pt idx="80">
                  <c:v>27.1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</c:numCache>
            </c:numRef>
          </c:xVal>
          <c:yVal>
            <c:numRef>
              <c:f>Feuil1!$I$4:$I$87</c:f>
              <c:numCache>
                <c:formatCode>General</c:formatCode>
                <c:ptCount val="84"/>
                <c:pt idx="48">
                  <c:v>0.84999999999999964</c:v>
                </c:pt>
                <c:pt idx="49">
                  <c:v>0.90000000000000746</c:v>
                </c:pt>
                <c:pt idx="50">
                  <c:v>0.84999999999999964</c:v>
                </c:pt>
                <c:pt idx="51">
                  <c:v>0.79999999999999183</c:v>
                </c:pt>
                <c:pt idx="52">
                  <c:v>0.95000000000000639</c:v>
                </c:pt>
                <c:pt idx="53">
                  <c:v>1.0000000000000053</c:v>
                </c:pt>
                <c:pt idx="54">
                  <c:v>1.0499999999999954</c:v>
                </c:pt>
                <c:pt idx="55">
                  <c:v>1.25</c:v>
                </c:pt>
                <c:pt idx="56">
                  <c:v>1.4375000000000011</c:v>
                </c:pt>
                <c:pt idx="57">
                  <c:v>1.6000000000000014</c:v>
                </c:pt>
                <c:pt idx="58">
                  <c:v>1.7142857142857133</c:v>
                </c:pt>
                <c:pt idx="59">
                  <c:v>1.6666666666666567</c:v>
                </c:pt>
                <c:pt idx="60">
                  <c:v>1.4000000000000057</c:v>
                </c:pt>
                <c:pt idx="61">
                  <c:v>1.5000000000000175</c:v>
                </c:pt>
                <c:pt idx="62">
                  <c:v>1.6666666666666832</c:v>
                </c:pt>
                <c:pt idx="63">
                  <c:v>1.999999999999976</c:v>
                </c:pt>
                <c:pt idx="64">
                  <c:v>1.8181818181817999</c:v>
                </c:pt>
                <c:pt idx="65">
                  <c:v>1.833333333333349</c:v>
                </c:pt>
                <c:pt idx="66">
                  <c:v>2.1666666666666745</c:v>
                </c:pt>
                <c:pt idx="67">
                  <c:v>1.571428571428557</c:v>
                </c:pt>
                <c:pt idx="68">
                  <c:v>1.1250000000000022</c:v>
                </c:pt>
                <c:pt idx="69">
                  <c:v>1.3333333333333266</c:v>
                </c:pt>
                <c:pt idx="70">
                  <c:v>1.2999999999999901</c:v>
                </c:pt>
                <c:pt idx="71">
                  <c:v>1.0666666666666675</c:v>
                </c:pt>
                <c:pt idx="72">
                  <c:v>0.89999999999999858</c:v>
                </c:pt>
                <c:pt idx="73">
                  <c:v>0.70000000000000284</c:v>
                </c:pt>
                <c:pt idx="74">
                  <c:v>0.60000000000000497</c:v>
                </c:pt>
                <c:pt idx="75">
                  <c:v>0.49999999999999822</c:v>
                </c:pt>
                <c:pt idx="76">
                  <c:v>0.44999999999999929</c:v>
                </c:pt>
                <c:pt idx="77">
                  <c:v>0.40000000000000036</c:v>
                </c:pt>
                <c:pt idx="78">
                  <c:v>0.29999999999999954</c:v>
                </c:pt>
                <c:pt idx="79">
                  <c:v>0.26190476190476458</c:v>
                </c:pt>
                <c:pt idx="80">
                  <c:v>0.20000000000000018</c:v>
                </c:pt>
                <c:pt idx="81">
                  <c:v>0.18421052631578566</c:v>
                </c:pt>
                <c:pt idx="82">
                  <c:v>0.17500000000000071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6B5-47CB-BE43-1E804F382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799647"/>
        <c:axId val="1899800063"/>
      </c:scatterChart>
      <c:valAx>
        <c:axId val="1899799647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9800063"/>
        <c:crosses val="autoZero"/>
        <c:crossBetween val="midCat"/>
        <c:majorUnit val="1"/>
      </c:valAx>
      <c:valAx>
        <c:axId val="1899800063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979964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Gran V&lt;V1 : courbe hxV=f(V)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Feuil1!$A$4:$A$44</c:f>
              <c:numCache>
                <c:formatCode>General</c:formatCode>
                <c:ptCount val="4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</c:numCache>
            </c:numRef>
          </c:xVal>
          <c:yVal>
            <c:numRef>
              <c:f>Feuil1!$K$4:$K$44</c:f>
              <c:numCache>
                <c:formatCode>General</c:formatCode>
                <c:ptCount val="41"/>
                <c:pt idx="11">
                  <c:v>1.2032688931722525E-2</c:v>
                </c:pt>
                <c:pt idx="12">
                  <c:v>1.0918205151659886E-2</c:v>
                </c:pt>
                <c:pt idx="13">
                  <c:v>1.0067308022931121E-2</c:v>
                </c:pt>
                <c:pt idx="14">
                  <c:v>9.0177468618519302E-3</c:v>
                </c:pt>
                <c:pt idx="15">
                  <c:v>7.6746974421056501E-3</c:v>
                </c:pt>
                <c:pt idx="16">
                  <c:v>6.3546258777942479E-3</c:v>
                </c:pt>
                <c:pt idx="17">
                  <c:v>4.7799012641179623E-3</c:v>
                </c:pt>
                <c:pt idx="18">
                  <c:v>3.1933205031021766E-3</c:v>
                </c:pt>
                <c:pt idx="19">
                  <c:v>2.685600396266411E-3</c:v>
                </c:pt>
                <c:pt idx="20">
                  <c:v>2.3647641201473514E-3</c:v>
                </c:pt>
                <c:pt idx="21">
                  <c:v>2.0820106588685544E-3</c:v>
                </c:pt>
                <c:pt idx="22">
                  <c:v>1.7911330748854493E-3</c:v>
                </c:pt>
                <c:pt idx="23">
                  <c:v>1.4713757879668556E-3</c:v>
                </c:pt>
                <c:pt idx="24">
                  <c:v>1.1541738572327163E-3</c:v>
                </c:pt>
                <c:pt idx="25">
                  <c:v>8.4483468225739786E-4</c:v>
                </c:pt>
                <c:pt idx="26">
                  <c:v>5.132616961242767E-4</c:v>
                </c:pt>
                <c:pt idx="27">
                  <c:v>3.648475949734233E-4</c:v>
                </c:pt>
                <c:pt idx="28">
                  <c:v>2.0600459850220833E-4</c:v>
                </c:pt>
                <c:pt idx="29">
                  <c:v>7.3389713888790786E-5</c:v>
                </c:pt>
                <c:pt idx="30">
                  <c:v>1.1412646997678993E-5</c:v>
                </c:pt>
                <c:pt idx="31">
                  <c:v>1.2564075609705768E-6</c:v>
                </c:pt>
                <c:pt idx="32">
                  <c:v>1.865811310936185E-7</c:v>
                </c:pt>
                <c:pt idx="33">
                  <c:v>1.3624525114175663E-7</c:v>
                </c:pt>
                <c:pt idx="34">
                  <c:v>9.9189577927014633E-8</c:v>
                </c:pt>
                <c:pt idx="35">
                  <c:v>7.9177205896126498E-8</c:v>
                </c:pt>
                <c:pt idx="36">
                  <c:v>5.4055168405726628E-8</c:v>
                </c:pt>
                <c:pt idx="37">
                  <c:v>4.1403145737563653E-8</c:v>
                </c:pt>
                <c:pt idx="38">
                  <c:v>3.3977333977610948E-8</c:v>
                </c:pt>
                <c:pt idx="39">
                  <c:v>2.3409049376260149E-8</c:v>
                </c:pt>
                <c:pt idx="40">
                  <c:v>1.5899837478205187E-8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B-4BC9-90DF-4D4CF06DAA6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026604201671188E-2"/>
                  <c:y val="-0.35901751151239458"/>
                </c:manualLayout>
              </c:layout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Feuil1!$A$4:$A$44</c:f>
              <c:numCache>
                <c:formatCode>General</c:formatCode>
                <c:ptCount val="4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9.1</c:v>
                </c:pt>
                <c:pt idx="20">
                  <c:v>9.1999999999999993</c:v>
                </c:pt>
                <c:pt idx="21">
                  <c:v>9.3000000000000007</c:v>
                </c:pt>
                <c:pt idx="22">
                  <c:v>9.4</c:v>
                </c:pt>
                <c:pt idx="23">
                  <c:v>9.5</c:v>
                </c:pt>
                <c:pt idx="24">
                  <c:v>9.6</c:v>
                </c:pt>
                <c:pt idx="25">
                  <c:v>9.6999999999999993</c:v>
                </c:pt>
                <c:pt idx="26">
                  <c:v>9.7799999999999994</c:v>
                </c:pt>
                <c:pt idx="27">
                  <c:v>9.82</c:v>
                </c:pt>
                <c:pt idx="28">
                  <c:v>9.86</c:v>
                </c:pt>
                <c:pt idx="29">
                  <c:v>9.9</c:v>
                </c:pt>
                <c:pt idx="30">
                  <c:v>9.94</c:v>
                </c:pt>
                <c:pt idx="31">
                  <c:v>9.98</c:v>
                </c:pt>
                <c:pt idx="32">
                  <c:v>10.02</c:v>
                </c:pt>
                <c:pt idx="33">
                  <c:v>10.1</c:v>
                </c:pt>
                <c:pt idx="34">
                  <c:v>10.15</c:v>
                </c:pt>
                <c:pt idx="35">
                  <c:v>10.199999999999999</c:v>
                </c:pt>
                <c:pt idx="36">
                  <c:v>10.3</c:v>
                </c:pt>
                <c:pt idx="37">
                  <c:v>10.4</c:v>
                </c:pt>
                <c:pt idx="38">
                  <c:v>10.5</c:v>
                </c:pt>
                <c:pt idx="39">
                  <c:v>10.7</c:v>
                </c:pt>
                <c:pt idx="40">
                  <c:v>11</c:v>
                </c:pt>
              </c:numCache>
            </c:numRef>
          </c:xVal>
          <c:yVal>
            <c:numRef>
              <c:f>Feuil1!$L$4:$L$44</c:f>
              <c:numCache>
                <c:formatCode>General</c:formatCode>
                <c:ptCount val="41"/>
                <c:pt idx="18">
                  <c:v>3.1933205031021766E-3</c:v>
                </c:pt>
                <c:pt idx="19">
                  <c:v>2.685600396266411E-3</c:v>
                </c:pt>
                <c:pt idx="20">
                  <c:v>2.3647641201473514E-3</c:v>
                </c:pt>
                <c:pt idx="21">
                  <c:v>2.0820106588685544E-3</c:v>
                </c:pt>
                <c:pt idx="22">
                  <c:v>1.7911330748854493E-3</c:v>
                </c:pt>
                <c:pt idx="23">
                  <c:v>1.4713757879668556E-3</c:v>
                </c:pt>
                <c:pt idx="24">
                  <c:v>1.1541738572327163E-3</c:v>
                </c:pt>
                <c:pt idx="25">
                  <c:v>8.4483468225739786E-4</c:v>
                </c:pt>
                <c:pt idx="26">
                  <c:v>5.132616961242767E-4</c:v>
                </c:pt>
                <c:pt idx="27">
                  <c:v>3.648475949734233E-4</c:v>
                </c:pt>
                <c:pt idx="28">
                  <c:v>2.0600459850220833E-4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3B-4BC9-90DF-4D4CF06DA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469023"/>
        <c:axId val="1966474847"/>
      </c:scatterChart>
      <c:valAx>
        <c:axId val="196646902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6474847"/>
        <c:crosses val="autoZero"/>
        <c:crossBetween val="midCat"/>
        <c:majorUnit val="1"/>
      </c:valAx>
      <c:valAx>
        <c:axId val="1966474847"/>
        <c:scaling>
          <c:orientation val="minMax"/>
          <c:max val="1.5000000000000003E-2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6469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Gran V1&lt;V&lt;V2 : courbe hx(V-V1)=f(V)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Feuil1!$A$40:$A$80</c:f>
              <c:numCache>
                <c:formatCode>General</c:formatCode>
                <c:ptCount val="41"/>
                <c:pt idx="0">
                  <c:v>10.3</c:v>
                </c:pt>
                <c:pt idx="1">
                  <c:v>10.4</c:v>
                </c:pt>
                <c:pt idx="2">
                  <c:v>10.5</c:v>
                </c:pt>
                <c:pt idx="3">
                  <c:v>10.7</c:v>
                </c:pt>
                <c:pt idx="4">
                  <c:v>11</c:v>
                </c:pt>
                <c:pt idx="5">
                  <c:v>11.5</c:v>
                </c:pt>
                <c:pt idx="6">
                  <c:v>12</c:v>
                </c:pt>
                <c:pt idx="7">
                  <c:v>12.5</c:v>
                </c:pt>
                <c:pt idx="8">
                  <c:v>13</c:v>
                </c:pt>
                <c:pt idx="9">
                  <c:v>13.5</c:v>
                </c:pt>
                <c:pt idx="10">
                  <c:v>14</c:v>
                </c:pt>
                <c:pt idx="11">
                  <c:v>14.5</c:v>
                </c:pt>
                <c:pt idx="12">
                  <c:v>15</c:v>
                </c:pt>
                <c:pt idx="13">
                  <c:v>15.5</c:v>
                </c:pt>
                <c:pt idx="14">
                  <c:v>16</c:v>
                </c:pt>
                <c:pt idx="15">
                  <c:v>16.5</c:v>
                </c:pt>
                <c:pt idx="16">
                  <c:v>17</c:v>
                </c:pt>
                <c:pt idx="17">
                  <c:v>17.5</c:v>
                </c:pt>
                <c:pt idx="18">
                  <c:v>18</c:v>
                </c:pt>
                <c:pt idx="19">
                  <c:v>18.5</c:v>
                </c:pt>
                <c:pt idx="20">
                  <c:v>19</c:v>
                </c:pt>
                <c:pt idx="21">
                  <c:v>19.3</c:v>
                </c:pt>
                <c:pt idx="22">
                  <c:v>19.5</c:v>
                </c:pt>
                <c:pt idx="23">
                  <c:v>19.649999999999999</c:v>
                </c:pt>
                <c:pt idx="24">
                  <c:v>19.8</c:v>
                </c:pt>
                <c:pt idx="25">
                  <c:v>19.899999999999999</c:v>
                </c:pt>
                <c:pt idx="26">
                  <c:v>20</c:v>
                </c:pt>
                <c:pt idx="27">
                  <c:v>20.079999999999998</c:v>
                </c:pt>
                <c:pt idx="28">
                  <c:v>20.149999999999999</c:v>
                </c:pt>
                <c:pt idx="29">
                  <c:v>20.3</c:v>
                </c:pt>
                <c:pt idx="30">
                  <c:v>20.45</c:v>
                </c:pt>
                <c:pt idx="31">
                  <c:v>20.6</c:v>
                </c:pt>
                <c:pt idx="32">
                  <c:v>20.8</c:v>
                </c:pt>
                <c:pt idx="33">
                  <c:v>21</c:v>
                </c:pt>
                <c:pt idx="34">
                  <c:v>21.25</c:v>
                </c:pt>
                <c:pt idx="35">
                  <c:v>21.5</c:v>
                </c:pt>
                <c:pt idx="36">
                  <c:v>22</c:v>
                </c:pt>
                <c:pt idx="37">
                  <c:v>22.5</c:v>
                </c:pt>
                <c:pt idx="38">
                  <c:v>23</c:v>
                </c:pt>
                <c:pt idx="39">
                  <c:v>23.5</c:v>
                </c:pt>
                <c:pt idx="40">
                  <c:v>24</c:v>
                </c:pt>
              </c:numCache>
            </c:numRef>
          </c:xVal>
          <c:yVal>
            <c:numRef>
              <c:f>Feuil1!$M$40:$M$80</c:f>
              <c:numCache>
                <c:formatCode>General</c:formatCode>
                <c:ptCount val="41"/>
                <c:pt idx="4">
                  <c:v>1.5177117592832235E-9</c:v>
                </c:pt>
                <c:pt idx="5">
                  <c:v>1.3499935644319226E-9</c:v>
                </c:pt>
                <c:pt idx="6">
                  <c:v>1.2640197538160334E-9</c:v>
                </c:pt>
                <c:pt idx="7">
                  <c:v>1.192724610282352E-9</c:v>
                </c:pt>
                <c:pt idx="8">
                  <c:v>1.1595776587777091E-9</c:v>
                </c:pt>
                <c:pt idx="9">
                  <c:v>1.0476792754665659E-9</c:v>
                </c:pt>
                <c:pt idx="10">
                  <c:v>9.7152733220289338E-10</c:v>
                </c:pt>
                <c:pt idx="11">
                  <c:v>9.0784435331084063E-10</c:v>
                </c:pt>
                <c:pt idx="12">
                  <c:v>8.3809138825596913E-10</c:v>
                </c:pt>
                <c:pt idx="13">
                  <c:v>7.4867439983836665E-10</c:v>
                </c:pt>
                <c:pt idx="14">
                  <c:v>6.6336930866662413E-10</c:v>
                </c:pt>
                <c:pt idx="15">
                  <c:v>5.9736709977812098E-10</c:v>
                </c:pt>
                <c:pt idx="16">
                  <c:v>5.3479719039557498E-10</c:v>
                </c:pt>
                <c:pt idx="17">
                  <c:v>4.4457695979346885E-10</c:v>
                </c:pt>
                <c:pt idx="18">
                  <c:v>3.8529722431972216E-10</c:v>
                </c:pt>
                <c:pt idx="19">
                  <c:v>3.1043173682843674E-10</c:v>
                </c:pt>
                <c:pt idx="20">
                  <c:v>2.4358389975538538E-10</c:v>
                </c:pt>
                <c:pt idx="21">
                  <c:v>1.9989945536845851E-10</c:v>
                </c:pt>
                <c:pt idx="22">
                  <c:v>1.7782932155130312E-10</c:v>
                </c:pt>
                <c:pt idx="23">
                  <c:v>1.5731557944381618E-10</c:v>
                </c:pt>
                <c:pt idx="24">
                  <c:v>1.4569217623456798E-10</c:v>
                </c:pt>
                <c:pt idx="25">
                  <c:v>1.3734823432798714E-10</c:v>
                </c:pt>
                <c:pt idx="26">
                  <c:v>1.2946907994515964E-10</c:v>
                </c:pt>
                <c:pt idx="27">
                  <c:v>1.2178938722674364E-10</c:v>
                </c:pt>
                <c:pt idx="28">
                  <c:v>1.1444588233880004E-10</c:v>
                </c:pt>
                <c:pt idx="29">
                  <c:v>1.035E-10</c:v>
                </c:pt>
                <c:pt idx="30">
                  <c:v>9.1451176945388055E-11</c:v>
                </c:pt>
                <c:pt idx="31">
                  <c:v>7.8949540698547425E-11</c:v>
                </c:pt>
                <c:pt idx="32">
                  <c:v>7.3355002830029774E-11</c:v>
                </c:pt>
                <c:pt idx="33">
                  <c:v>6.6582834261216334E-11</c:v>
                </c:pt>
                <c:pt idx="34">
                  <c:v>5.7953336391024306E-11</c:v>
                </c:pt>
                <c:pt idx="35">
                  <c:v>5.1591954893436154E-11</c:v>
                </c:pt>
                <c:pt idx="36">
                  <c:v>4.2755013402645808E-11</c:v>
                </c:pt>
                <c:pt idx="37">
                  <c:v>3.7037675794663145E-11</c:v>
                </c:pt>
                <c:pt idx="38">
                  <c:v>3.3543664965133572E-11</c:v>
                </c:pt>
                <c:pt idx="39">
                  <c:v>3.0334671427600932E-11</c:v>
                </c:pt>
                <c:pt idx="40">
                  <c:v>2.868641812260683E-11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B-4BC9-90DF-4D4CF06DAA6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2437914909341114E-3"/>
                  <c:y val="-0.35046661159607956"/>
                </c:manualLayout>
              </c:layout>
              <c:numFmt formatCode="0.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Feuil1!$A$40:$A$80</c:f>
              <c:numCache>
                <c:formatCode>General</c:formatCode>
                <c:ptCount val="41"/>
                <c:pt idx="0">
                  <c:v>10.3</c:v>
                </c:pt>
                <c:pt idx="1">
                  <c:v>10.4</c:v>
                </c:pt>
                <c:pt idx="2">
                  <c:v>10.5</c:v>
                </c:pt>
                <c:pt idx="3">
                  <c:v>10.7</c:v>
                </c:pt>
                <c:pt idx="4">
                  <c:v>11</c:v>
                </c:pt>
                <c:pt idx="5">
                  <c:v>11.5</c:v>
                </c:pt>
                <c:pt idx="6">
                  <c:v>12</c:v>
                </c:pt>
                <c:pt idx="7">
                  <c:v>12.5</c:v>
                </c:pt>
                <c:pt idx="8">
                  <c:v>13</c:v>
                </c:pt>
                <c:pt idx="9">
                  <c:v>13.5</c:v>
                </c:pt>
                <c:pt idx="10">
                  <c:v>14</c:v>
                </c:pt>
                <c:pt idx="11">
                  <c:v>14.5</c:v>
                </c:pt>
                <c:pt idx="12">
                  <c:v>15</c:v>
                </c:pt>
                <c:pt idx="13">
                  <c:v>15.5</c:v>
                </c:pt>
                <c:pt idx="14">
                  <c:v>16</c:v>
                </c:pt>
                <c:pt idx="15">
                  <c:v>16.5</c:v>
                </c:pt>
                <c:pt idx="16">
                  <c:v>17</c:v>
                </c:pt>
                <c:pt idx="17">
                  <c:v>17.5</c:v>
                </c:pt>
                <c:pt idx="18">
                  <c:v>18</c:v>
                </c:pt>
                <c:pt idx="19">
                  <c:v>18.5</c:v>
                </c:pt>
                <c:pt idx="20">
                  <c:v>19</c:v>
                </c:pt>
                <c:pt idx="21">
                  <c:v>19.3</c:v>
                </c:pt>
                <c:pt idx="22">
                  <c:v>19.5</c:v>
                </c:pt>
                <c:pt idx="23">
                  <c:v>19.649999999999999</c:v>
                </c:pt>
                <c:pt idx="24">
                  <c:v>19.8</c:v>
                </c:pt>
                <c:pt idx="25">
                  <c:v>19.899999999999999</c:v>
                </c:pt>
                <c:pt idx="26">
                  <c:v>20</c:v>
                </c:pt>
                <c:pt idx="27">
                  <c:v>20.079999999999998</c:v>
                </c:pt>
                <c:pt idx="28">
                  <c:v>20.149999999999999</c:v>
                </c:pt>
                <c:pt idx="29">
                  <c:v>20.3</c:v>
                </c:pt>
                <c:pt idx="30">
                  <c:v>20.45</c:v>
                </c:pt>
                <c:pt idx="31">
                  <c:v>20.6</c:v>
                </c:pt>
                <c:pt idx="32">
                  <c:v>20.8</c:v>
                </c:pt>
                <c:pt idx="33">
                  <c:v>21</c:v>
                </c:pt>
                <c:pt idx="34">
                  <c:v>21.25</c:v>
                </c:pt>
                <c:pt idx="35">
                  <c:v>21.5</c:v>
                </c:pt>
                <c:pt idx="36">
                  <c:v>22</c:v>
                </c:pt>
                <c:pt idx="37">
                  <c:v>22.5</c:v>
                </c:pt>
                <c:pt idx="38">
                  <c:v>23</c:v>
                </c:pt>
                <c:pt idx="39">
                  <c:v>23.5</c:v>
                </c:pt>
                <c:pt idx="40">
                  <c:v>24</c:v>
                </c:pt>
              </c:numCache>
            </c:numRef>
          </c:xVal>
          <c:yVal>
            <c:numRef>
              <c:f>Feuil1!$N$40:$N$80</c:f>
              <c:numCache>
                <c:formatCode>General</c:formatCode>
                <c:ptCount val="41"/>
                <c:pt idx="12">
                  <c:v>8.3809138825596913E-10</c:v>
                </c:pt>
                <c:pt idx="13">
                  <c:v>7.4867439983836665E-10</c:v>
                </c:pt>
                <c:pt idx="14">
                  <c:v>6.6336930866662413E-10</c:v>
                </c:pt>
                <c:pt idx="15">
                  <c:v>5.9736709977812098E-10</c:v>
                </c:pt>
                <c:pt idx="16">
                  <c:v>5.3479719039557498E-10</c:v>
                </c:pt>
                <c:pt idx="17">
                  <c:v>4.4457695979346885E-10</c:v>
                </c:pt>
                <c:pt idx="18">
                  <c:v>3.8529722431972216E-10</c:v>
                </c:pt>
                <c:pt idx="19">
                  <c:v>3.1043173682843674E-10</c:v>
                </c:pt>
                <c:pt idx="20">
                  <c:v>2.4358389975538538E-10</c:v>
                </c:pt>
                <c:pt idx="21">
                  <c:v>1.9989945536845851E-10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2C-484E-A236-78FA329FD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469023"/>
        <c:axId val="1966474847"/>
      </c:scatterChart>
      <c:valAx>
        <c:axId val="1966469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6474847"/>
        <c:crosses val="autoZero"/>
        <c:crossBetween val="midCat"/>
        <c:majorUnit val="1"/>
      </c:valAx>
      <c:valAx>
        <c:axId val="196647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6469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723900</xdr:colOff>
      <xdr:row>1</xdr:row>
      <xdr:rowOff>15240</xdr:rowOff>
    </xdr:from>
    <xdr:to>
      <xdr:col>27</xdr:col>
      <xdr:colOff>436245</xdr:colOff>
      <xdr:row>45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D888B8C-BBCC-4CFC-BEDF-0660A1441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714375</xdr:colOff>
      <xdr:row>45</xdr:row>
      <xdr:rowOff>95250</xdr:rowOff>
    </xdr:from>
    <xdr:to>
      <xdr:col>20</xdr:col>
      <xdr:colOff>740092</xdr:colOff>
      <xdr:row>61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40CC1E3-AC20-4B7D-901A-2E31696B1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787716</xdr:colOff>
      <xdr:row>45</xdr:row>
      <xdr:rowOff>100965</xdr:rowOff>
    </xdr:from>
    <xdr:to>
      <xdr:col>27</xdr:col>
      <xdr:colOff>419099</xdr:colOff>
      <xdr:row>61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DB35D0B-C7D3-4369-AFEC-8C5DD94DC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957F-7D6C-4C1A-8394-F70A37910B70}">
  <dimension ref="A1:AA89"/>
  <sheetViews>
    <sheetView tabSelected="1" topLeftCell="I1" zoomScaleNormal="100" workbookViewId="0">
      <selection activeCell="AA63" sqref="AA63"/>
    </sheetView>
  </sheetViews>
  <sheetFormatPr baseColWidth="10" defaultRowHeight="14.4" x14ac:dyDescent="0.3"/>
  <cols>
    <col min="10" max="13" width="9.33203125" customWidth="1"/>
    <col min="14" max="14" width="12" bestFit="1" customWidth="1"/>
  </cols>
  <sheetData>
    <row r="1" spans="1:13" x14ac:dyDescent="0.3">
      <c r="A1" t="s">
        <v>0</v>
      </c>
      <c r="M1" t="s">
        <v>9</v>
      </c>
    </row>
    <row r="2" spans="1:13" x14ac:dyDescent="0.3">
      <c r="A2" t="s">
        <v>4</v>
      </c>
      <c r="G2">
        <v>1</v>
      </c>
      <c r="H2">
        <v>2.2000000000000002</v>
      </c>
      <c r="I2">
        <v>0.2</v>
      </c>
      <c r="M2">
        <v>9.9499999999999993</v>
      </c>
    </row>
    <row r="3" spans="1:13" x14ac:dyDescent="0.3">
      <c r="A3" t="s">
        <v>1</v>
      </c>
      <c r="B3" t="s">
        <v>2</v>
      </c>
      <c r="C3" t="s">
        <v>3</v>
      </c>
      <c r="D3" t="s">
        <v>5</v>
      </c>
      <c r="E3" t="s">
        <v>5</v>
      </c>
      <c r="F3" t="s">
        <v>5</v>
      </c>
      <c r="G3" t="s">
        <v>8</v>
      </c>
      <c r="K3" t="s">
        <v>6</v>
      </c>
      <c r="M3" t="s">
        <v>7</v>
      </c>
    </row>
    <row r="4" spans="1:13" x14ac:dyDescent="0.3">
      <c r="A4">
        <v>0</v>
      </c>
      <c r="B4">
        <v>2.14</v>
      </c>
      <c r="C4">
        <v>4.9400000000000004</v>
      </c>
    </row>
    <row r="5" spans="1:13" x14ac:dyDescent="0.3">
      <c r="A5">
        <v>0.5</v>
      </c>
      <c r="B5">
        <v>2.1800000000000002</v>
      </c>
      <c r="C5">
        <v>4.6900000000000004</v>
      </c>
      <c r="G5">
        <f>(($B6-$B4)/($A6-$A4))/G$2</f>
        <v>6.999999999999984E-2</v>
      </c>
      <c r="H5">
        <f>(($B6-$B4)/($A6-$A4))/H$2</f>
        <v>3.1818181818181746E-2</v>
      </c>
    </row>
    <row r="6" spans="1:13" x14ac:dyDescent="0.3">
      <c r="A6">
        <v>1</v>
      </c>
      <c r="B6">
        <v>2.21</v>
      </c>
      <c r="C6">
        <v>4.45</v>
      </c>
      <c r="G6">
        <f t="shared" ref="G6:G69" si="0">(($B7-$B5)/($A7-$A5))/G$2</f>
        <v>6.999999999999984E-2</v>
      </c>
      <c r="H6">
        <f t="shared" ref="H6:I69" si="1">(($B7-$B5)/($A7-$A5))/H$2</f>
        <v>3.1818181818181746E-2</v>
      </c>
    </row>
    <row r="7" spans="1:13" x14ac:dyDescent="0.3">
      <c r="A7">
        <v>1.5</v>
      </c>
      <c r="B7">
        <v>2.25</v>
      </c>
      <c r="C7">
        <v>4.24</v>
      </c>
      <c r="G7">
        <f t="shared" si="0"/>
        <v>8.9999999999999858E-2</v>
      </c>
      <c r="H7">
        <f t="shared" si="1"/>
        <v>4.0909090909090839E-2</v>
      </c>
    </row>
    <row r="8" spans="1:13" x14ac:dyDescent="0.3">
      <c r="A8">
        <v>2</v>
      </c>
      <c r="B8">
        <v>2.2999999999999998</v>
      </c>
      <c r="C8">
        <v>4.03</v>
      </c>
      <c r="G8">
        <f t="shared" si="0"/>
        <v>8.9999999999999858E-2</v>
      </c>
      <c r="H8">
        <f t="shared" si="1"/>
        <v>4.0909090909090839E-2</v>
      </c>
    </row>
    <row r="9" spans="1:13" x14ac:dyDescent="0.3">
      <c r="A9">
        <v>2.5</v>
      </c>
      <c r="B9">
        <v>2.34</v>
      </c>
      <c r="C9">
        <v>3.7559999999999998</v>
      </c>
      <c r="G9">
        <f t="shared" si="0"/>
        <v>9.0000000000000302E-2</v>
      </c>
      <c r="H9">
        <f t="shared" si="1"/>
        <v>4.0909090909091041E-2</v>
      </c>
    </row>
    <row r="10" spans="1:13" x14ac:dyDescent="0.3">
      <c r="A10">
        <v>3</v>
      </c>
      <c r="B10">
        <v>2.39</v>
      </c>
      <c r="C10">
        <v>3.5910000000000002</v>
      </c>
      <c r="G10">
        <f t="shared" si="0"/>
        <v>9.0000000000000302E-2</v>
      </c>
      <c r="H10">
        <f t="shared" si="1"/>
        <v>4.0909090909091041E-2</v>
      </c>
    </row>
    <row r="11" spans="1:13" x14ac:dyDescent="0.3">
      <c r="A11">
        <v>3.5</v>
      </c>
      <c r="B11">
        <v>2.4300000000000002</v>
      </c>
      <c r="C11">
        <v>3.4350000000000001</v>
      </c>
      <c r="G11">
        <f t="shared" si="0"/>
        <v>0.10000000000000009</v>
      </c>
      <c r="H11">
        <f t="shared" si="1"/>
        <v>4.5454545454545491E-2</v>
      </c>
    </row>
    <row r="12" spans="1:13" x14ac:dyDescent="0.3">
      <c r="A12">
        <v>4</v>
      </c>
      <c r="B12">
        <v>2.4900000000000002</v>
      </c>
      <c r="C12">
        <v>3.2970000000000002</v>
      </c>
      <c r="G12">
        <f t="shared" si="0"/>
        <v>0.11818181818181812</v>
      </c>
      <c r="H12">
        <f t="shared" si="1"/>
        <v>5.3719008264462777E-2</v>
      </c>
    </row>
    <row r="13" spans="1:13" x14ac:dyDescent="0.3">
      <c r="A13">
        <v>4.5999999999999996</v>
      </c>
      <c r="B13">
        <v>2.56</v>
      </c>
      <c r="C13">
        <v>3.1339999999999999</v>
      </c>
      <c r="G13">
        <f t="shared" si="0"/>
        <v>0.10999999999999988</v>
      </c>
      <c r="H13">
        <f t="shared" si="1"/>
        <v>4.999999999999994E-2</v>
      </c>
    </row>
    <row r="14" spans="1:13" x14ac:dyDescent="0.3">
      <c r="A14">
        <v>5</v>
      </c>
      <c r="B14">
        <v>2.6</v>
      </c>
      <c r="C14">
        <v>3.0379999999999998</v>
      </c>
      <c r="G14">
        <f t="shared" si="0"/>
        <v>0.11111111111111116</v>
      </c>
      <c r="H14">
        <f t="shared" si="1"/>
        <v>5.0505050505050525E-2</v>
      </c>
    </row>
    <row r="15" spans="1:13" x14ac:dyDescent="0.3">
      <c r="A15">
        <v>5.5</v>
      </c>
      <c r="B15">
        <v>2.66</v>
      </c>
      <c r="C15">
        <v>2.9319999999999999</v>
      </c>
      <c r="G15">
        <f t="shared" si="0"/>
        <v>0.14000000000000012</v>
      </c>
      <c r="H15">
        <f t="shared" si="1"/>
        <v>6.3636363636363685E-2</v>
      </c>
      <c r="K15">
        <f t="shared" ref="K15:L60" si="2">$A15*10^(-$B15)</f>
        <v>1.2032688931722525E-2</v>
      </c>
    </row>
    <row r="16" spans="1:13" x14ac:dyDescent="0.3">
      <c r="A16">
        <v>6</v>
      </c>
      <c r="B16">
        <v>2.74</v>
      </c>
      <c r="C16">
        <v>2.8130000000000002</v>
      </c>
      <c r="D16">
        <f t="shared" ref="D16:E60" si="3">$C16*(40+$A16)/40</f>
        <v>3.23495</v>
      </c>
      <c r="G16">
        <f t="shared" si="0"/>
        <v>0.14999999999999991</v>
      </c>
      <c r="H16">
        <f t="shared" si="1"/>
        <v>6.8181818181818135E-2</v>
      </c>
      <c r="K16">
        <f t="shared" si="2"/>
        <v>1.0918205151659886E-2</v>
      </c>
    </row>
    <row r="17" spans="1:12" x14ac:dyDescent="0.3">
      <c r="A17">
        <v>6.5</v>
      </c>
      <c r="B17">
        <v>2.81</v>
      </c>
      <c r="C17">
        <v>2.7210000000000001</v>
      </c>
      <c r="D17">
        <f t="shared" si="3"/>
        <v>3.1631624999999999</v>
      </c>
      <c r="G17">
        <f t="shared" si="0"/>
        <v>0.14999999999999991</v>
      </c>
      <c r="H17">
        <f t="shared" si="1"/>
        <v>6.8181818181818135E-2</v>
      </c>
      <c r="K17">
        <f t="shared" si="2"/>
        <v>1.0067308022931121E-2</v>
      </c>
    </row>
    <row r="18" spans="1:12" x14ac:dyDescent="0.3">
      <c r="A18">
        <v>7</v>
      </c>
      <c r="B18">
        <v>2.89</v>
      </c>
      <c r="C18">
        <v>2.6269999999999998</v>
      </c>
      <c r="D18">
        <f t="shared" si="3"/>
        <v>3.0867249999999999</v>
      </c>
      <c r="G18">
        <f t="shared" si="0"/>
        <v>0.18000000000000016</v>
      </c>
      <c r="H18">
        <f t="shared" si="1"/>
        <v>8.1818181818181887E-2</v>
      </c>
      <c r="K18">
        <f t="shared" si="2"/>
        <v>9.0177468618519302E-3</v>
      </c>
    </row>
    <row r="19" spans="1:12" x14ac:dyDescent="0.3">
      <c r="A19">
        <v>7.5</v>
      </c>
      <c r="B19">
        <v>2.99</v>
      </c>
      <c r="C19">
        <v>2.5379999999999998</v>
      </c>
      <c r="D19">
        <f t="shared" si="3"/>
        <v>3.0138749999999996</v>
      </c>
      <c r="G19">
        <f t="shared" si="0"/>
        <v>0.20999999999999996</v>
      </c>
      <c r="H19">
        <f t="shared" si="1"/>
        <v>9.5454545454545431E-2</v>
      </c>
      <c r="K19">
        <f t="shared" si="2"/>
        <v>7.6746974421056501E-3</v>
      </c>
    </row>
    <row r="20" spans="1:12" x14ac:dyDescent="0.3">
      <c r="A20">
        <v>8</v>
      </c>
      <c r="B20">
        <v>3.1</v>
      </c>
      <c r="C20">
        <v>2.464</v>
      </c>
      <c r="D20">
        <f t="shared" si="3"/>
        <v>2.9567999999999999</v>
      </c>
      <c r="G20">
        <f t="shared" si="0"/>
        <v>0.25999999999999979</v>
      </c>
      <c r="H20">
        <f t="shared" si="1"/>
        <v>0.11818181818181807</v>
      </c>
      <c r="K20">
        <f t="shared" si="2"/>
        <v>6.3546258777942479E-3</v>
      </c>
    </row>
    <row r="21" spans="1:12" x14ac:dyDescent="0.3">
      <c r="A21">
        <v>8.5</v>
      </c>
      <c r="B21">
        <v>3.25</v>
      </c>
      <c r="C21">
        <v>2.3889999999999998</v>
      </c>
      <c r="D21">
        <f t="shared" si="3"/>
        <v>2.8966624999999997</v>
      </c>
      <c r="G21">
        <f t="shared" si="0"/>
        <v>0.35000000000000009</v>
      </c>
      <c r="H21">
        <f t="shared" si="1"/>
        <v>0.15909090909090912</v>
      </c>
      <c r="K21">
        <f t="shared" si="2"/>
        <v>4.7799012641179623E-3</v>
      </c>
    </row>
    <row r="22" spans="1:12" x14ac:dyDescent="0.3">
      <c r="A22">
        <v>9</v>
      </c>
      <c r="B22">
        <v>3.45</v>
      </c>
      <c r="C22">
        <v>2.3210000000000002</v>
      </c>
      <c r="D22">
        <f t="shared" si="3"/>
        <v>2.8432250000000003</v>
      </c>
      <c r="G22">
        <f t="shared" si="0"/>
        <v>0.46666666666666662</v>
      </c>
      <c r="H22">
        <f t="shared" si="1"/>
        <v>0.21212121212121207</v>
      </c>
      <c r="K22">
        <f t="shared" si="2"/>
        <v>3.1933205031021766E-3</v>
      </c>
      <c r="L22">
        <f t="shared" si="2"/>
        <v>3.1933205031021766E-3</v>
      </c>
    </row>
    <row r="23" spans="1:12" x14ac:dyDescent="0.3">
      <c r="A23">
        <v>9.1</v>
      </c>
      <c r="B23">
        <v>3.53</v>
      </c>
      <c r="C23">
        <v>2.302</v>
      </c>
      <c r="G23">
        <f t="shared" si="0"/>
        <v>0.70000000000000084</v>
      </c>
      <c r="H23">
        <f t="shared" si="1"/>
        <v>0.31818181818181857</v>
      </c>
      <c r="K23">
        <f t="shared" si="2"/>
        <v>2.685600396266411E-3</v>
      </c>
      <c r="L23">
        <f t="shared" si="2"/>
        <v>2.685600396266411E-3</v>
      </c>
    </row>
    <row r="24" spans="1:12" x14ac:dyDescent="0.3">
      <c r="A24">
        <v>9.1999999999999993</v>
      </c>
      <c r="B24">
        <v>3.59</v>
      </c>
      <c r="C24">
        <v>2.29</v>
      </c>
      <c r="G24">
        <f t="shared" si="0"/>
        <v>0.59999999999999731</v>
      </c>
      <c r="H24">
        <f t="shared" si="1"/>
        <v>0.27272727272727149</v>
      </c>
      <c r="K24">
        <f t="shared" si="2"/>
        <v>2.3647641201473514E-3</v>
      </c>
      <c r="L24">
        <f t="shared" si="2"/>
        <v>2.3647641201473514E-3</v>
      </c>
    </row>
    <row r="25" spans="1:12" x14ac:dyDescent="0.3">
      <c r="A25">
        <v>9.3000000000000007</v>
      </c>
      <c r="B25">
        <v>3.65</v>
      </c>
      <c r="C25">
        <v>2.278</v>
      </c>
      <c r="G25">
        <f t="shared" si="0"/>
        <v>0.64999999999999825</v>
      </c>
      <c r="H25">
        <f t="shared" si="1"/>
        <v>0.29545454545454464</v>
      </c>
      <c r="K25">
        <f t="shared" si="2"/>
        <v>2.0820106588685544E-3</v>
      </c>
      <c r="L25">
        <f t="shared" si="2"/>
        <v>2.0820106588685544E-3</v>
      </c>
    </row>
    <row r="26" spans="1:12" x14ac:dyDescent="0.3">
      <c r="A26">
        <v>9.4</v>
      </c>
      <c r="B26">
        <v>3.72</v>
      </c>
      <c r="C26">
        <v>2.2669999999999999</v>
      </c>
      <c r="G26">
        <f t="shared" si="0"/>
        <v>0.8000000000000036</v>
      </c>
      <c r="H26">
        <f t="shared" si="1"/>
        <v>0.36363636363636526</v>
      </c>
      <c r="K26">
        <f t="shared" si="2"/>
        <v>1.7911330748854493E-3</v>
      </c>
      <c r="L26">
        <f t="shared" si="2"/>
        <v>1.7911330748854493E-3</v>
      </c>
    </row>
    <row r="27" spans="1:12" x14ac:dyDescent="0.3">
      <c r="A27">
        <v>9.5</v>
      </c>
      <c r="B27">
        <v>3.81</v>
      </c>
      <c r="C27">
        <v>2.2549999999999999</v>
      </c>
      <c r="G27">
        <f t="shared" si="0"/>
        <v>1.0000000000000022</v>
      </c>
      <c r="H27">
        <f t="shared" si="1"/>
        <v>0.45454545454545553</v>
      </c>
      <c r="K27">
        <f t="shared" si="2"/>
        <v>1.4713757879668556E-3</v>
      </c>
      <c r="L27">
        <f t="shared" si="2"/>
        <v>1.4713757879668556E-3</v>
      </c>
    </row>
    <row r="28" spans="1:12" x14ac:dyDescent="0.3">
      <c r="A28">
        <v>9.6</v>
      </c>
      <c r="B28">
        <v>3.92</v>
      </c>
      <c r="C28">
        <v>2.2440000000000002</v>
      </c>
      <c r="G28">
        <f t="shared" si="0"/>
        <v>1.2500000000000022</v>
      </c>
      <c r="H28">
        <f t="shared" si="1"/>
        <v>0.56818181818181912</v>
      </c>
      <c r="K28">
        <f t="shared" si="2"/>
        <v>1.1541738572327163E-3</v>
      </c>
      <c r="L28">
        <f t="shared" si="2"/>
        <v>1.1541738572327163E-3</v>
      </c>
    </row>
    <row r="29" spans="1:12" x14ac:dyDescent="0.3">
      <c r="A29">
        <v>9.6999999999999993</v>
      </c>
      <c r="B29">
        <v>4.0599999999999996</v>
      </c>
      <c r="C29">
        <v>2.234</v>
      </c>
      <c r="G29">
        <f t="shared" si="0"/>
        <v>2.0000000000000049</v>
      </c>
      <c r="H29">
        <f t="shared" si="1"/>
        <v>0.90909090909091128</v>
      </c>
      <c r="K29">
        <f t="shared" si="2"/>
        <v>8.4483468225739786E-4</v>
      </c>
      <c r="L29">
        <f t="shared" si="2"/>
        <v>8.4483468225739786E-4</v>
      </c>
    </row>
    <row r="30" spans="1:12" x14ac:dyDescent="0.3">
      <c r="A30">
        <v>9.7799999999999994</v>
      </c>
      <c r="B30">
        <v>4.28</v>
      </c>
      <c r="C30">
        <v>2.2330000000000001</v>
      </c>
      <c r="G30">
        <f t="shared" si="0"/>
        <v>3.0833333333333086</v>
      </c>
      <c r="H30">
        <f t="shared" si="1"/>
        <v>1.4015151515151401</v>
      </c>
      <c r="K30">
        <f t="shared" si="2"/>
        <v>5.132616961242767E-4</v>
      </c>
      <c r="L30">
        <f t="shared" si="2"/>
        <v>5.132616961242767E-4</v>
      </c>
    </row>
    <row r="31" spans="1:12" x14ac:dyDescent="0.3">
      <c r="A31">
        <v>9.82</v>
      </c>
      <c r="B31">
        <v>4.43</v>
      </c>
      <c r="C31">
        <v>2.218</v>
      </c>
      <c r="G31">
        <f t="shared" si="0"/>
        <v>4.9999999999999893</v>
      </c>
      <c r="H31">
        <f t="shared" si="1"/>
        <v>2.2727272727272676</v>
      </c>
      <c r="K31">
        <f t="shared" si="2"/>
        <v>3.648475949734233E-4</v>
      </c>
      <c r="L31">
        <f t="shared" si="2"/>
        <v>3.648475949734233E-4</v>
      </c>
    </row>
    <row r="32" spans="1:12" x14ac:dyDescent="0.3">
      <c r="A32">
        <v>9.86</v>
      </c>
      <c r="B32">
        <v>4.68</v>
      </c>
      <c r="C32">
        <v>2.214</v>
      </c>
      <c r="G32">
        <f t="shared" si="0"/>
        <v>8.7499999999999947</v>
      </c>
      <c r="H32">
        <f t="shared" si="1"/>
        <v>3.9772727272727244</v>
      </c>
      <c r="K32">
        <f t="shared" si="2"/>
        <v>2.0600459850220833E-4</v>
      </c>
      <c r="L32">
        <f t="shared" si="2"/>
        <v>2.0600459850220833E-4</v>
      </c>
    </row>
    <row r="33" spans="1:13" x14ac:dyDescent="0.3">
      <c r="A33">
        <v>9.9</v>
      </c>
      <c r="B33">
        <v>5.13</v>
      </c>
      <c r="C33">
        <v>2.2109999999999999</v>
      </c>
      <c r="G33">
        <f t="shared" si="0"/>
        <v>15.749999999999995</v>
      </c>
      <c r="H33">
        <f t="shared" si="1"/>
        <v>7.1590909090909065</v>
      </c>
      <c r="K33">
        <f t="shared" si="2"/>
        <v>7.3389713888790786E-5</v>
      </c>
    </row>
    <row r="34" spans="1:13" x14ac:dyDescent="0.3">
      <c r="A34">
        <v>9.94</v>
      </c>
      <c r="B34">
        <v>5.94</v>
      </c>
      <c r="C34">
        <v>2.2149999999999999</v>
      </c>
      <c r="G34">
        <f t="shared" si="0"/>
        <v>22.124999999999986</v>
      </c>
      <c r="H34">
        <f t="shared" si="1"/>
        <v>10.056818181818175</v>
      </c>
      <c r="K34">
        <f t="shared" si="2"/>
        <v>1.1412646997678993E-5</v>
      </c>
    </row>
    <row r="35" spans="1:13" x14ac:dyDescent="0.3">
      <c r="A35">
        <v>9.98</v>
      </c>
      <c r="B35">
        <v>6.9</v>
      </c>
      <c r="C35">
        <v>2.2229999999999999</v>
      </c>
      <c r="G35">
        <f t="shared" si="0"/>
        <v>22.374999999999982</v>
      </c>
      <c r="H35">
        <f t="shared" si="1"/>
        <v>10.170454545454536</v>
      </c>
      <c r="K35">
        <f t="shared" si="2"/>
        <v>1.2564075609705768E-6</v>
      </c>
    </row>
    <row r="36" spans="1:13" x14ac:dyDescent="0.3">
      <c r="A36">
        <v>10.02</v>
      </c>
      <c r="B36">
        <v>7.73</v>
      </c>
      <c r="C36">
        <v>2.2280000000000002</v>
      </c>
      <c r="G36">
        <f t="shared" si="0"/>
        <v>8.0833333333333837</v>
      </c>
      <c r="H36">
        <f t="shared" si="1"/>
        <v>3.674242424242447</v>
      </c>
      <c r="K36">
        <f t="shared" si="2"/>
        <v>1.865811310936185E-7</v>
      </c>
    </row>
    <row r="37" spans="1:13" x14ac:dyDescent="0.3">
      <c r="A37">
        <v>10.1</v>
      </c>
      <c r="B37">
        <v>7.87</v>
      </c>
      <c r="C37">
        <v>2.2330000000000001</v>
      </c>
      <c r="G37">
        <f t="shared" si="0"/>
        <v>2.153846153846136</v>
      </c>
      <c r="H37">
        <f t="shared" si="1"/>
        <v>0.97902097902097085</v>
      </c>
      <c r="K37">
        <f t="shared" si="2"/>
        <v>1.3624525114175663E-7</v>
      </c>
    </row>
    <row r="38" spans="1:13" x14ac:dyDescent="0.3">
      <c r="A38">
        <v>10.15</v>
      </c>
      <c r="B38">
        <v>8.01</v>
      </c>
      <c r="C38">
        <v>2.2370000000000001</v>
      </c>
      <c r="G38">
        <f t="shared" si="0"/>
        <v>2.4000000000000017</v>
      </c>
      <c r="H38">
        <f t="shared" si="1"/>
        <v>1.0909090909090915</v>
      </c>
      <c r="K38">
        <f t="shared" si="2"/>
        <v>9.9189577927014633E-8</v>
      </c>
    </row>
    <row r="39" spans="1:13" x14ac:dyDescent="0.3">
      <c r="A39">
        <v>10.199999999999999</v>
      </c>
      <c r="B39">
        <v>8.11</v>
      </c>
      <c r="C39">
        <v>2.242</v>
      </c>
      <c r="G39">
        <f t="shared" si="0"/>
        <v>1.7999999999999929</v>
      </c>
      <c r="H39">
        <f t="shared" si="1"/>
        <v>0.8181818181818149</v>
      </c>
      <c r="K39">
        <f t="shared" si="2"/>
        <v>7.9177205896126498E-8</v>
      </c>
    </row>
    <row r="40" spans="1:13" x14ac:dyDescent="0.3">
      <c r="A40">
        <v>10.3</v>
      </c>
      <c r="B40">
        <v>8.2799999999999994</v>
      </c>
      <c r="C40">
        <v>2.25</v>
      </c>
      <c r="G40">
        <f t="shared" si="0"/>
        <v>1.4499999999999968</v>
      </c>
      <c r="H40">
        <f t="shared" si="1"/>
        <v>0.65909090909090762</v>
      </c>
      <c r="K40">
        <f t="shared" si="2"/>
        <v>5.4055168405726628E-8</v>
      </c>
    </row>
    <row r="41" spans="1:13" x14ac:dyDescent="0.3">
      <c r="A41">
        <v>10.4</v>
      </c>
      <c r="B41">
        <v>8.4</v>
      </c>
      <c r="C41">
        <v>2.2589999999999999</v>
      </c>
      <c r="G41">
        <f t="shared" si="0"/>
        <v>1.050000000000008</v>
      </c>
      <c r="H41">
        <f t="shared" si="1"/>
        <v>0.4772727272727309</v>
      </c>
      <c r="K41">
        <f t="shared" si="2"/>
        <v>4.1403145737563653E-8</v>
      </c>
    </row>
    <row r="42" spans="1:13" x14ac:dyDescent="0.3">
      <c r="A42">
        <v>10.5</v>
      </c>
      <c r="B42">
        <v>8.49</v>
      </c>
      <c r="C42">
        <v>2.2669999999999999</v>
      </c>
      <c r="G42">
        <f t="shared" si="0"/>
        <v>0.86666666666666903</v>
      </c>
      <c r="H42">
        <f t="shared" si="1"/>
        <v>0.39393939393939498</v>
      </c>
      <c r="K42">
        <f t="shared" si="2"/>
        <v>3.3977333977610948E-8</v>
      </c>
    </row>
    <row r="43" spans="1:13" x14ac:dyDescent="0.3">
      <c r="A43">
        <v>10.7</v>
      </c>
      <c r="B43">
        <v>8.66</v>
      </c>
      <c r="C43">
        <v>2.2650000000000001</v>
      </c>
      <c r="G43">
        <f t="shared" si="0"/>
        <v>0.69999999999999929</v>
      </c>
      <c r="H43">
        <f t="shared" si="1"/>
        <v>0.31818181818181784</v>
      </c>
      <c r="K43">
        <f t="shared" si="2"/>
        <v>2.3409049376260149E-8</v>
      </c>
    </row>
    <row r="44" spans="1:13" x14ac:dyDescent="0.3">
      <c r="A44">
        <v>11</v>
      </c>
      <c r="B44">
        <v>8.84</v>
      </c>
      <c r="C44">
        <v>2.3159999999999998</v>
      </c>
      <c r="E44">
        <f t="shared" si="3"/>
        <v>2.9528999999999996</v>
      </c>
      <c r="G44">
        <f t="shared" si="0"/>
        <v>0.5</v>
      </c>
      <c r="H44">
        <f t="shared" si="1"/>
        <v>0.22727272727272727</v>
      </c>
      <c r="K44">
        <f t="shared" si="2"/>
        <v>1.5899837478205187E-8</v>
      </c>
      <c r="M44">
        <f>($A44-$M$2)*10^(-$B44)</f>
        <v>1.5177117592832235E-9</v>
      </c>
    </row>
    <row r="45" spans="1:13" x14ac:dyDescent="0.3">
      <c r="A45">
        <v>11.5</v>
      </c>
      <c r="B45">
        <v>9.06</v>
      </c>
      <c r="C45">
        <v>2.363</v>
      </c>
      <c r="E45">
        <f t="shared" si="3"/>
        <v>3.0423625000000003</v>
      </c>
      <c r="G45">
        <f t="shared" si="0"/>
        <v>0.37000000000000099</v>
      </c>
      <c r="H45">
        <f t="shared" si="1"/>
        <v>0.16818181818181863</v>
      </c>
      <c r="K45">
        <f t="shared" si="2"/>
        <v>1.0016081284494904E-8</v>
      </c>
      <c r="M45">
        <f t="shared" ref="M45:N84" si="4">($A45-$M$2)*10^(-$B45)</f>
        <v>1.3499935644319226E-9</v>
      </c>
    </row>
    <row r="46" spans="1:13" x14ac:dyDescent="0.3">
      <c r="A46">
        <v>12</v>
      </c>
      <c r="B46">
        <v>9.2100000000000009</v>
      </c>
      <c r="C46">
        <v>2.407</v>
      </c>
      <c r="E46">
        <f t="shared" si="3"/>
        <v>3.1291000000000002</v>
      </c>
      <c r="G46">
        <f t="shared" si="0"/>
        <v>0.26999999999999957</v>
      </c>
      <c r="H46">
        <f t="shared" si="1"/>
        <v>0.12272727272727252</v>
      </c>
      <c r="K46">
        <f t="shared" si="2"/>
        <v>7.3991400223377533E-9</v>
      </c>
      <c r="M46">
        <f t="shared" si="4"/>
        <v>1.2640197538160334E-9</v>
      </c>
    </row>
    <row r="47" spans="1:13" x14ac:dyDescent="0.3">
      <c r="A47">
        <v>12.5</v>
      </c>
      <c r="B47">
        <v>9.33</v>
      </c>
      <c r="C47">
        <v>2.4489999999999998</v>
      </c>
      <c r="E47">
        <f t="shared" si="3"/>
        <v>3.2143124999999997</v>
      </c>
      <c r="G47">
        <f t="shared" si="0"/>
        <v>0.20999999999999908</v>
      </c>
      <c r="H47">
        <f t="shared" si="1"/>
        <v>9.5454545454545028E-2</v>
      </c>
      <c r="K47">
        <f t="shared" si="2"/>
        <v>5.8466892660899587E-9</v>
      </c>
      <c r="M47">
        <f t="shared" si="4"/>
        <v>1.192724610282352E-9</v>
      </c>
    </row>
    <row r="48" spans="1:13" x14ac:dyDescent="0.3">
      <c r="A48">
        <v>13</v>
      </c>
      <c r="B48">
        <v>9.42</v>
      </c>
      <c r="C48">
        <v>2.4889999999999999</v>
      </c>
      <c r="E48">
        <f t="shared" si="3"/>
        <v>3.2979250000000002</v>
      </c>
      <c r="G48">
        <f t="shared" si="0"/>
        <v>0.19999999999999929</v>
      </c>
      <c r="H48">
        <f t="shared" si="1"/>
        <v>9.0909090909090579E-2</v>
      </c>
      <c r="K48">
        <f t="shared" si="2"/>
        <v>4.9424621521672841E-9</v>
      </c>
      <c r="M48">
        <f t="shared" si="4"/>
        <v>1.1595776587777091E-9</v>
      </c>
    </row>
    <row r="49" spans="1:27" x14ac:dyDescent="0.3">
      <c r="A49">
        <v>13.5</v>
      </c>
      <c r="B49">
        <v>9.5299999999999994</v>
      </c>
      <c r="C49">
        <v>2.5310000000000001</v>
      </c>
      <c r="E49">
        <f t="shared" si="3"/>
        <v>3.3852125000000002</v>
      </c>
      <c r="G49">
        <f t="shared" si="0"/>
        <v>0.19999999999999929</v>
      </c>
      <c r="H49">
        <f t="shared" si="1"/>
        <v>9.0909090909090579E-2</v>
      </c>
      <c r="K49">
        <f t="shared" si="2"/>
        <v>3.9841324559996158E-9</v>
      </c>
      <c r="M49">
        <f t="shared" si="4"/>
        <v>1.0476792754665659E-9</v>
      </c>
    </row>
    <row r="50" spans="1:27" x14ac:dyDescent="0.3">
      <c r="A50">
        <v>14</v>
      </c>
      <c r="B50">
        <v>9.6199999999999992</v>
      </c>
      <c r="C50">
        <v>2.57</v>
      </c>
      <c r="E50">
        <f t="shared" si="3"/>
        <v>3.4695</v>
      </c>
      <c r="G50">
        <f t="shared" si="0"/>
        <v>0.16999999999999993</v>
      </c>
      <c r="H50">
        <f t="shared" si="1"/>
        <v>7.7272727272727229E-2</v>
      </c>
      <c r="K50">
        <f t="shared" si="2"/>
        <v>3.3583660866272848E-9</v>
      </c>
      <c r="M50">
        <f t="shared" si="4"/>
        <v>9.7152733220289338E-10</v>
      </c>
    </row>
    <row r="51" spans="1:27" x14ac:dyDescent="0.3">
      <c r="A51">
        <v>14.5</v>
      </c>
      <c r="B51">
        <v>9.6999999999999993</v>
      </c>
      <c r="C51">
        <v>2.6120000000000001</v>
      </c>
      <c r="E51">
        <f t="shared" si="3"/>
        <v>3.5588500000000005</v>
      </c>
      <c r="G51">
        <f t="shared" si="0"/>
        <v>0.16000000000000014</v>
      </c>
      <c r="H51">
        <f t="shared" si="1"/>
        <v>7.2727272727272779E-2</v>
      </c>
      <c r="K51">
        <f t="shared" si="2"/>
        <v>2.8931303567048763E-9</v>
      </c>
      <c r="M51">
        <f t="shared" si="4"/>
        <v>9.0784435331084063E-10</v>
      </c>
    </row>
    <row r="52" spans="1:27" x14ac:dyDescent="0.3">
      <c r="A52">
        <v>15</v>
      </c>
      <c r="B52">
        <v>9.7799999999999994</v>
      </c>
      <c r="C52">
        <v>2.65</v>
      </c>
      <c r="E52">
        <f t="shared" si="3"/>
        <v>3.6437499999999998</v>
      </c>
      <c r="G52">
        <f t="shared" si="0"/>
        <v>0.16999999999999993</v>
      </c>
      <c r="H52">
        <f t="shared" si="1"/>
        <v>7.7272727272727229E-2</v>
      </c>
      <c r="I52">
        <f t="shared" si="1"/>
        <v>0.84999999999999964</v>
      </c>
      <c r="K52">
        <f t="shared" si="2"/>
        <v>2.4893803611563434E-9</v>
      </c>
      <c r="M52">
        <f t="shared" si="4"/>
        <v>8.3809138825596913E-10</v>
      </c>
      <c r="N52">
        <f>($A52-$M$2)*10^(-$B52)</f>
        <v>8.3809138825596913E-10</v>
      </c>
    </row>
    <row r="53" spans="1:27" x14ac:dyDescent="0.3">
      <c r="A53">
        <v>15.5</v>
      </c>
      <c r="B53">
        <v>9.8699999999999992</v>
      </c>
      <c r="C53">
        <v>2.6909999999999998</v>
      </c>
      <c r="E53">
        <f t="shared" si="3"/>
        <v>3.7337624999999997</v>
      </c>
      <c r="G53">
        <f t="shared" si="0"/>
        <v>0.18000000000000149</v>
      </c>
      <c r="H53">
        <f t="shared" si="1"/>
        <v>8.1818181818182484E-2</v>
      </c>
      <c r="I53">
        <f t="shared" si="1"/>
        <v>0.90000000000000746</v>
      </c>
      <c r="K53">
        <f t="shared" si="2"/>
        <v>2.0908924680170599E-9</v>
      </c>
      <c r="M53">
        <f t="shared" si="4"/>
        <v>7.4867439983836665E-10</v>
      </c>
      <c r="N53">
        <f t="shared" si="4"/>
        <v>7.4867439983836665E-10</v>
      </c>
    </row>
    <row r="54" spans="1:27" x14ac:dyDescent="0.3">
      <c r="A54">
        <v>16</v>
      </c>
      <c r="B54">
        <v>9.9600000000000009</v>
      </c>
      <c r="C54">
        <v>2.7320000000000002</v>
      </c>
      <c r="E54">
        <f t="shared" si="3"/>
        <v>3.8248000000000006</v>
      </c>
      <c r="G54">
        <f t="shared" si="0"/>
        <v>0.16999999999999993</v>
      </c>
      <c r="H54">
        <f t="shared" si="1"/>
        <v>7.7272727272727229E-2</v>
      </c>
      <c r="I54">
        <f t="shared" si="1"/>
        <v>0.84999999999999964</v>
      </c>
      <c r="K54">
        <f t="shared" si="2"/>
        <v>1.7543651138290883E-9</v>
      </c>
      <c r="M54">
        <f t="shared" si="4"/>
        <v>6.6336930866662413E-10</v>
      </c>
      <c r="N54">
        <f t="shared" si="4"/>
        <v>6.6336930866662413E-10</v>
      </c>
    </row>
    <row r="55" spans="1:27" x14ac:dyDescent="0.3">
      <c r="A55">
        <v>16.5</v>
      </c>
      <c r="B55">
        <v>10.039999999999999</v>
      </c>
      <c r="C55">
        <v>2.7679999999999998</v>
      </c>
      <c r="E55">
        <f t="shared" si="3"/>
        <v>3.9097999999999997</v>
      </c>
      <c r="G55">
        <f t="shared" si="0"/>
        <v>0.15999999999999837</v>
      </c>
      <c r="H55">
        <f t="shared" si="1"/>
        <v>7.2727272727271974E-2</v>
      </c>
      <c r="I55">
        <f t="shared" si="1"/>
        <v>0.79999999999999183</v>
      </c>
      <c r="K55">
        <f t="shared" si="2"/>
        <v>1.5048178849372511E-9</v>
      </c>
      <c r="M55">
        <f t="shared" si="4"/>
        <v>5.9736709977812098E-10</v>
      </c>
      <c r="N55">
        <f t="shared" si="4"/>
        <v>5.9736709977812098E-10</v>
      </c>
    </row>
    <row r="56" spans="1:27" x14ac:dyDescent="0.3">
      <c r="A56">
        <v>17</v>
      </c>
      <c r="B56">
        <v>10.119999999999999</v>
      </c>
      <c r="C56">
        <v>2.8039999999999998</v>
      </c>
      <c r="E56">
        <f t="shared" si="3"/>
        <v>3.9957000000000003</v>
      </c>
      <c r="G56">
        <f t="shared" si="0"/>
        <v>0.19000000000000128</v>
      </c>
      <c r="H56">
        <f t="shared" si="1"/>
        <v>8.6363636363636934E-2</v>
      </c>
      <c r="I56">
        <f t="shared" si="1"/>
        <v>0.95000000000000639</v>
      </c>
      <c r="K56">
        <f t="shared" si="2"/>
        <v>1.2895818775496134E-9</v>
      </c>
      <c r="M56">
        <f t="shared" si="4"/>
        <v>5.3479719039557498E-10</v>
      </c>
      <c r="N56">
        <f t="shared" si="4"/>
        <v>5.3479719039557498E-10</v>
      </c>
    </row>
    <row r="57" spans="1:27" x14ac:dyDescent="0.3">
      <c r="A57">
        <v>17.5</v>
      </c>
      <c r="B57">
        <v>10.23</v>
      </c>
      <c r="C57">
        <v>2.8479999999999999</v>
      </c>
      <c r="E57">
        <f t="shared" si="3"/>
        <v>4.0939999999999994</v>
      </c>
      <c r="G57">
        <f t="shared" si="0"/>
        <v>0.20000000000000107</v>
      </c>
      <c r="H57">
        <f t="shared" si="1"/>
        <v>9.0909090909091383E-2</v>
      </c>
      <c r="I57">
        <f t="shared" si="1"/>
        <v>1.0000000000000053</v>
      </c>
      <c r="K57">
        <f t="shared" si="2"/>
        <v>1.0304763968722788E-9</v>
      </c>
      <c r="M57">
        <f t="shared" si="4"/>
        <v>4.4457695979346885E-10</v>
      </c>
      <c r="N57">
        <f t="shared" si="4"/>
        <v>4.4457695979346885E-10</v>
      </c>
    </row>
    <row r="58" spans="1:27" x14ac:dyDescent="0.3">
      <c r="A58">
        <v>18</v>
      </c>
      <c r="B58">
        <v>10.32</v>
      </c>
      <c r="C58">
        <v>2.8839999999999999</v>
      </c>
      <c r="E58">
        <f t="shared" si="3"/>
        <v>4.1818</v>
      </c>
      <c r="G58">
        <f t="shared" si="0"/>
        <v>0.20999999999999908</v>
      </c>
      <c r="H58">
        <f t="shared" si="1"/>
        <v>9.5454545454545028E-2</v>
      </c>
      <c r="I58">
        <f t="shared" si="1"/>
        <v>1.0499999999999954</v>
      </c>
      <c r="K58">
        <f t="shared" si="2"/>
        <v>8.6153416618074518E-10</v>
      </c>
      <c r="M58">
        <f t="shared" si="4"/>
        <v>3.8529722431972216E-10</v>
      </c>
      <c r="N58">
        <f t="shared" si="4"/>
        <v>3.8529722431972216E-10</v>
      </c>
    </row>
    <row r="59" spans="1:27" x14ac:dyDescent="0.3">
      <c r="A59">
        <v>18.5</v>
      </c>
      <c r="B59">
        <v>10.44</v>
      </c>
      <c r="C59">
        <v>2.9289999999999998</v>
      </c>
      <c r="E59">
        <f t="shared" si="3"/>
        <v>4.2836625000000002</v>
      </c>
      <c r="G59">
        <f t="shared" si="0"/>
        <v>0.25</v>
      </c>
      <c r="H59">
        <f t="shared" si="1"/>
        <v>0.11363636363636363</v>
      </c>
      <c r="I59">
        <f t="shared" si="1"/>
        <v>1.25</v>
      </c>
      <c r="K59">
        <f t="shared" si="2"/>
        <v>6.7169440132468761E-10</v>
      </c>
      <c r="M59">
        <f t="shared" si="4"/>
        <v>3.1043173682843674E-10</v>
      </c>
      <c r="N59">
        <f t="shared" si="4"/>
        <v>3.1043173682843674E-10</v>
      </c>
    </row>
    <row r="60" spans="1:27" x14ac:dyDescent="0.3">
      <c r="A60">
        <v>19</v>
      </c>
      <c r="B60">
        <v>10.57</v>
      </c>
      <c r="C60">
        <v>2.9729999999999999</v>
      </c>
      <c r="E60">
        <f t="shared" si="3"/>
        <v>4.3851749999999994</v>
      </c>
      <c r="G60">
        <f t="shared" si="0"/>
        <v>0.28750000000000026</v>
      </c>
      <c r="H60">
        <f t="shared" si="1"/>
        <v>0.13068181818181829</v>
      </c>
      <c r="I60">
        <f t="shared" si="1"/>
        <v>1.4375000000000011</v>
      </c>
      <c r="K60">
        <f t="shared" si="2"/>
        <v>5.1139161274611294E-10</v>
      </c>
      <c r="M60">
        <f t="shared" si="4"/>
        <v>2.4358389975538538E-10</v>
      </c>
      <c r="N60">
        <f t="shared" si="4"/>
        <v>2.4358389975538538E-10</v>
      </c>
    </row>
    <row r="61" spans="1:27" x14ac:dyDescent="0.3">
      <c r="A61">
        <v>19.3</v>
      </c>
      <c r="B61">
        <v>10.67</v>
      </c>
      <c r="C61">
        <v>3.0089999999999999</v>
      </c>
      <c r="G61">
        <f t="shared" si="0"/>
        <v>0.32000000000000028</v>
      </c>
      <c r="H61">
        <f t="shared" si="1"/>
        <v>0.14545454545454556</v>
      </c>
      <c r="I61">
        <f t="shared" si="1"/>
        <v>1.6000000000000014</v>
      </c>
      <c r="M61">
        <f t="shared" si="4"/>
        <v>1.9989945536845851E-10</v>
      </c>
      <c r="N61">
        <f t="shared" si="4"/>
        <v>1.9989945536845851E-10</v>
      </c>
    </row>
    <row r="62" spans="1:27" x14ac:dyDescent="0.3">
      <c r="A62">
        <v>19.5</v>
      </c>
      <c r="B62">
        <v>10.73</v>
      </c>
      <c r="C62">
        <v>3.03</v>
      </c>
      <c r="G62">
        <f t="shared" si="0"/>
        <v>0.34285714285714269</v>
      </c>
      <c r="H62">
        <f t="shared" si="1"/>
        <v>0.15584415584415576</v>
      </c>
      <c r="I62">
        <f t="shared" si="1"/>
        <v>1.7142857142857133</v>
      </c>
      <c r="M62">
        <f t="shared" si="4"/>
        <v>1.7782932155130312E-10</v>
      </c>
    </row>
    <row r="63" spans="1:27" x14ac:dyDescent="0.3">
      <c r="A63">
        <v>19.649999999999999</v>
      </c>
      <c r="B63">
        <v>10.79</v>
      </c>
      <c r="C63">
        <v>3.0529999999999999</v>
      </c>
      <c r="G63">
        <f t="shared" si="0"/>
        <v>0.33333333333333137</v>
      </c>
      <c r="H63">
        <f t="shared" si="1"/>
        <v>0.1515151515151506</v>
      </c>
      <c r="I63">
        <f t="shared" si="1"/>
        <v>1.6666666666666567</v>
      </c>
      <c r="M63">
        <f t="shared" si="4"/>
        <v>1.5731557944381618E-10</v>
      </c>
      <c r="S63" t="s">
        <v>10</v>
      </c>
      <c r="T63">
        <f>0.03286/0.003307</f>
        <v>9.9364983368612041</v>
      </c>
      <c r="U63" t="s">
        <v>11</v>
      </c>
      <c r="Y63" t="s">
        <v>12</v>
      </c>
      <c r="Z63">
        <f>0.000000003011/0.0000000001459</f>
        <v>20.637422892392049</v>
      </c>
      <c r="AA63" t="s">
        <v>11</v>
      </c>
    </row>
    <row r="64" spans="1:27" x14ac:dyDescent="0.3">
      <c r="A64">
        <v>19.8</v>
      </c>
      <c r="B64">
        <v>10.83</v>
      </c>
      <c r="C64">
        <v>3.0710000000000002</v>
      </c>
      <c r="G64">
        <f t="shared" si="0"/>
        <v>0.28000000000000114</v>
      </c>
      <c r="H64">
        <f t="shared" si="1"/>
        <v>0.12727272727272779</v>
      </c>
      <c r="I64">
        <f t="shared" si="1"/>
        <v>1.4000000000000057</v>
      </c>
      <c r="M64">
        <f t="shared" si="4"/>
        <v>1.4569217623456798E-10</v>
      </c>
    </row>
    <row r="65" spans="1:13" x14ac:dyDescent="0.3">
      <c r="A65">
        <v>19.899999999999999</v>
      </c>
      <c r="B65">
        <v>10.86</v>
      </c>
      <c r="C65">
        <v>3.0830000000000002</v>
      </c>
      <c r="G65">
        <f t="shared" si="0"/>
        <v>0.30000000000000354</v>
      </c>
      <c r="H65">
        <f t="shared" si="1"/>
        <v>0.13636363636363796</v>
      </c>
      <c r="I65">
        <f t="shared" si="1"/>
        <v>1.5000000000000175</v>
      </c>
      <c r="M65">
        <f t="shared" si="4"/>
        <v>1.3734823432798714E-10</v>
      </c>
    </row>
    <row r="66" spans="1:13" x14ac:dyDescent="0.3">
      <c r="A66">
        <v>20</v>
      </c>
      <c r="B66">
        <v>10.89</v>
      </c>
      <c r="C66">
        <v>3.097</v>
      </c>
      <c r="G66">
        <f t="shared" si="0"/>
        <v>0.33333333333333665</v>
      </c>
      <c r="H66">
        <f t="shared" si="1"/>
        <v>0.15151515151515302</v>
      </c>
      <c r="I66">
        <f t="shared" si="1"/>
        <v>1.6666666666666832</v>
      </c>
      <c r="M66">
        <f t="shared" si="4"/>
        <v>1.2946907994515964E-10</v>
      </c>
    </row>
    <row r="67" spans="1:13" x14ac:dyDescent="0.3">
      <c r="A67">
        <v>20.079999999999998</v>
      </c>
      <c r="B67">
        <v>10.92</v>
      </c>
      <c r="C67">
        <v>3.1110000000000002</v>
      </c>
      <c r="G67">
        <f t="shared" si="0"/>
        <v>0.39999999999999525</v>
      </c>
      <c r="H67">
        <f t="shared" si="1"/>
        <v>0.18181818181817963</v>
      </c>
      <c r="I67">
        <f t="shared" si="1"/>
        <v>1.999999999999976</v>
      </c>
      <c r="M67">
        <f t="shared" si="4"/>
        <v>1.2178938722674364E-10</v>
      </c>
    </row>
    <row r="68" spans="1:13" x14ac:dyDescent="0.3">
      <c r="A68">
        <v>20.149999999999999</v>
      </c>
      <c r="B68">
        <v>10.95</v>
      </c>
      <c r="C68">
        <v>3.1230000000000002</v>
      </c>
      <c r="G68">
        <f t="shared" si="0"/>
        <v>0.36363636363635998</v>
      </c>
      <c r="H68">
        <f t="shared" si="1"/>
        <v>0.16528925619834545</v>
      </c>
      <c r="I68">
        <f t="shared" si="1"/>
        <v>1.8181818181817999</v>
      </c>
      <c r="M68">
        <f t="shared" si="4"/>
        <v>1.1444588233880004E-10</v>
      </c>
    </row>
    <row r="69" spans="1:13" x14ac:dyDescent="0.3">
      <c r="A69">
        <v>20.3</v>
      </c>
      <c r="B69">
        <v>11</v>
      </c>
      <c r="C69">
        <v>3.1459999999999999</v>
      </c>
      <c r="G69">
        <f t="shared" si="0"/>
        <v>0.3666666666666698</v>
      </c>
      <c r="H69">
        <f t="shared" si="1"/>
        <v>0.16666666666666807</v>
      </c>
      <c r="I69">
        <f t="shared" si="1"/>
        <v>1.833333333333349</v>
      </c>
      <c r="M69">
        <f t="shared" si="4"/>
        <v>1.035E-10</v>
      </c>
    </row>
    <row r="70" spans="1:13" x14ac:dyDescent="0.3">
      <c r="A70">
        <v>20.45</v>
      </c>
      <c r="B70">
        <v>11.06</v>
      </c>
      <c r="C70">
        <v>3.1789999999999998</v>
      </c>
      <c r="G70">
        <f t="shared" ref="G70:G86" si="5">(($B71-$B69)/($A71-$A69))/G$2</f>
        <v>0.4333333333333349</v>
      </c>
      <c r="H70">
        <f t="shared" ref="H70:I86" si="6">(($B71-$B69)/($A71-$A69))/H$2</f>
        <v>0.19696969696969766</v>
      </c>
      <c r="I70">
        <f t="shared" si="6"/>
        <v>2.1666666666666745</v>
      </c>
      <c r="M70">
        <f t="shared" si="4"/>
        <v>9.1451176945388055E-11</v>
      </c>
    </row>
    <row r="71" spans="1:13" x14ac:dyDescent="0.3">
      <c r="A71">
        <v>20.6</v>
      </c>
      <c r="B71">
        <v>11.13</v>
      </c>
      <c r="C71">
        <v>3.226</v>
      </c>
      <c r="G71">
        <f t="shared" si="5"/>
        <v>0.31428571428571139</v>
      </c>
      <c r="H71">
        <f t="shared" si="6"/>
        <v>0.14285714285714152</v>
      </c>
      <c r="I71">
        <f t="shared" si="6"/>
        <v>1.571428571428557</v>
      </c>
      <c r="M71">
        <f t="shared" si="4"/>
        <v>7.8949540698547425E-11</v>
      </c>
    </row>
    <row r="72" spans="1:13" x14ac:dyDescent="0.3">
      <c r="A72">
        <v>20.8</v>
      </c>
      <c r="B72">
        <v>11.17</v>
      </c>
      <c r="C72">
        <v>3.2549999999999999</v>
      </c>
      <c r="G72">
        <f t="shared" si="5"/>
        <v>0.22500000000000045</v>
      </c>
      <c r="H72">
        <f t="shared" si="6"/>
        <v>0.10227272727272747</v>
      </c>
      <c r="I72">
        <f t="shared" si="6"/>
        <v>1.1250000000000022</v>
      </c>
      <c r="M72">
        <f t="shared" si="4"/>
        <v>7.3355002830029774E-11</v>
      </c>
    </row>
    <row r="73" spans="1:13" x14ac:dyDescent="0.3">
      <c r="A73">
        <v>21</v>
      </c>
      <c r="B73">
        <v>11.22</v>
      </c>
      <c r="C73">
        <v>3.294</v>
      </c>
      <c r="F73">
        <f t="shared" ref="F73:F81" si="7">$C73*(40+$A73)/40</f>
        <v>5.0233499999999998</v>
      </c>
      <c r="G73">
        <f t="shared" si="5"/>
        <v>0.26666666666666533</v>
      </c>
      <c r="H73">
        <f t="shared" si="6"/>
        <v>0.12121212121212059</v>
      </c>
      <c r="I73">
        <f t="shared" si="6"/>
        <v>1.3333333333333266</v>
      </c>
      <c r="M73">
        <f t="shared" si="4"/>
        <v>6.6582834261216334E-11</v>
      </c>
    </row>
    <row r="74" spans="1:13" x14ac:dyDescent="0.3">
      <c r="A74">
        <v>21.25</v>
      </c>
      <c r="B74">
        <v>11.29</v>
      </c>
      <c r="C74">
        <v>3.3570000000000002</v>
      </c>
      <c r="F74">
        <f t="shared" si="7"/>
        <v>5.1404062499999998</v>
      </c>
      <c r="G74">
        <f t="shared" si="5"/>
        <v>0.25999999999999801</v>
      </c>
      <c r="H74">
        <f t="shared" si="6"/>
        <v>0.11818181818181726</v>
      </c>
      <c r="I74">
        <f t="shared" si="6"/>
        <v>1.2999999999999901</v>
      </c>
      <c r="M74">
        <f t="shared" si="4"/>
        <v>5.7953336391024306E-11</v>
      </c>
    </row>
    <row r="75" spans="1:13" x14ac:dyDescent="0.3">
      <c r="A75">
        <v>21.5</v>
      </c>
      <c r="B75">
        <v>11.35</v>
      </c>
      <c r="C75">
        <v>3.419</v>
      </c>
      <c r="F75">
        <f t="shared" si="7"/>
        <v>5.2567124999999999</v>
      </c>
      <c r="G75">
        <f t="shared" si="5"/>
        <v>0.21333333333333351</v>
      </c>
      <c r="H75">
        <f t="shared" si="6"/>
        <v>9.6969696969697039E-2</v>
      </c>
      <c r="I75">
        <f t="shared" si="6"/>
        <v>1.0666666666666675</v>
      </c>
      <c r="M75">
        <f t="shared" si="4"/>
        <v>5.1591954893436154E-11</v>
      </c>
    </row>
    <row r="76" spans="1:13" x14ac:dyDescent="0.3">
      <c r="A76">
        <v>22</v>
      </c>
      <c r="B76">
        <v>11.45</v>
      </c>
      <c r="C76">
        <v>3.5449999999999999</v>
      </c>
      <c r="F76">
        <f t="shared" si="7"/>
        <v>5.4947499999999998</v>
      </c>
      <c r="G76">
        <f t="shared" si="5"/>
        <v>0.17999999999999972</v>
      </c>
      <c r="H76">
        <f t="shared" si="6"/>
        <v>8.1818181818181679E-2</v>
      </c>
      <c r="I76">
        <f t="shared" si="6"/>
        <v>0.89999999999999858</v>
      </c>
      <c r="M76">
        <f t="shared" si="4"/>
        <v>4.2755013402645808E-11</v>
      </c>
    </row>
    <row r="77" spans="1:13" x14ac:dyDescent="0.3">
      <c r="A77">
        <v>22.5</v>
      </c>
      <c r="B77">
        <v>11.53</v>
      </c>
      <c r="C77">
        <v>3.6850000000000001</v>
      </c>
      <c r="F77">
        <f t="shared" si="7"/>
        <v>5.7578125</v>
      </c>
      <c r="G77">
        <f t="shared" si="5"/>
        <v>0.14000000000000057</v>
      </c>
      <c r="H77">
        <f t="shared" si="6"/>
        <v>6.3636363636363893E-2</v>
      </c>
      <c r="I77">
        <f t="shared" si="6"/>
        <v>0.70000000000000284</v>
      </c>
      <c r="M77">
        <f t="shared" si="4"/>
        <v>3.7037675794663145E-11</v>
      </c>
    </row>
    <row r="78" spans="1:13" x14ac:dyDescent="0.3">
      <c r="A78">
        <v>23</v>
      </c>
      <c r="B78">
        <v>11.59</v>
      </c>
      <c r="C78">
        <v>3.8119999999999998</v>
      </c>
      <c r="F78">
        <f t="shared" si="7"/>
        <v>6.0038999999999998</v>
      </c>
      <c r="G78">
        <f t="shared" si="5"/>
        <v>0.12000000000000099</v>
      </c>
      <c r="H78">
        <f t="shared" si="6"/>
        <v>5.4545454545454994E-2</v>
      </c>
      <c r="I78">
        <f t="shared" si="6"/>
        <v>0.60000000000000497</v>
      </c>
      <c r="M78">
        <f t="shared" si="4"/>
        <v>3.3543664965133572E-11</v>
      </c>
    </row>
    <row r="79" spans="1:13" x14ac:dyDescent="0.3">
      <c r="A79">
        <v>23.5</v>
      </c>
      <c r="B79">
        <v>11.65</v>
      </c>
      <c r="C79">
        <v>3.9510000000000001</v>
      </c>
      <c r="F79">
        <f t="shared" si="7"/>
        <v>6.2722125000000002</v>
      </c>
      <c r="G79">
        <f t="shared" si="5"/>
        <v>9.9999999999999645E-2</v>
      </c>
      <c r="H79">
        <f t="shared" si="6"/>
        <v>4.5454545454545289E-2</v>
      </c>
      <c r="I79">
        <f t="shared" si="6"/>
        <v>0.49999999999999822</v>
      </c>
      <c r="M79">
        <f t="shared" si="4"/>
        <v>3.0334671427600932E-11</v>
      </c>
    </row>
    <row r="80" spans="1:13" x14ac:dyDescent="0.3">
      <c r="A80">
        <v>24</v>
      </c>
      <c r="B80">
        <v>11.69</v>
      </c>
      <c r="C80">
        <v>4.0670000000000002</v>
      </c>
      <c r="F80">
        <f t="shared" si="7"/>
        <v>6.5072000000000001</v>
      </c>
      <c r="G80">
        <f t="shared" si="5"/>
        <v>8.9999999999999858E-2</v>
      </c>
      <c r="H80">
        <f t="shared" si="6"/>
        <v>4.0909090909090839E-2</v>
      </c>
      <c r="I80">
        <f t="shared" si="6"/>
        <v>0.44999999999999929</v>
      </c>
      <c r="M80">
        <f t="shared" si="4"/>
        <v>2.868641812260683E-11</v>
      </c>
    </row>
    <row r="81" spans="1:13" x14ac:dyDescent="0.3">
      <c r="A81">
        <v>24.5</v>
      </c>
      <c r="B81">
        <v>11.74</v>
      </c>
      <c r="C81">
        <v>4.2050000000000001</v>
      </c>
      <c r="F81">
        <f t="shared" si="7"/>
        <v>6.7805625000000003</v>
      </c>
      <c r="G81">
        <f t="shared" si="5"/>
        <v>8.0000000000000071E-2</v>
      </c>
      <c r="H81">
        <f t="shared" si="6"/>
        <v>3.636363636363639E-2</v>
      </c>
      <c r="I81">
        <f t="shared" si="6"/>
        <v>0.40000000000000036</v>
      </c>
      <c r="M81">
        <f t="shared" si="4"/>
        <v>2.6476647492775222E-11</v>
      </c>
    </row>
    <row r="82" spans="1:13" x14ac:dyDescent="0.3">
      <c r="A82">
        <v>25</v>
      </c>
      <c r="B82">
        <v>11.77</v>
      </c>
      <c r="C82">
        <v>4.45</v>
      </c>
      <c r="G82">
        <f t="shared" si="5"/>
        <v>5.9999999999999908E-2</v>
      </c>
      <c r="H82">
        <f t="shared" si="6"/>
        <v>2.727272727272723E-2</v>
      </c>
      <c r="I82">
        <f t="shared" si="6"/>
        <v>0.29999999999999954</v>
      </c>
      <c r="M82">
        <f t="shared" si="4"/>
        <v>2.555856696954922E-11</v>
      </c>
    </row>
    <row r="83" spans="1:13" x14ac:dyDescent="0.3">
      <c r="A83">
        <v>26</v>
      </c>
      <c r="B83">
        <v>11.83</v>
      </c>
      <c r="C83">
        <v>4.7300000000000004</v>
      </c>
      <c r="G83">
        <f t="shared" si="5"/>
        <v>5.2380952380952923E-2</v>
      </c>
      <c r="H83">
        <f t="shared" si="6"/>
        <v>2.3809523809524055E-2</v>
      </c>
      <c r="I83">
        <f t="shared" si="6"/>
        <v>0.26190476190476458</v>
      </c>
      <c r="M83">
        <f t="shared" si="4"/>
        <v>2.3739689630099631E-11</v>
      </c>
    </row>
    <row r="84" spans="1:13" x14ac:dyDescent="0.3">
      <c r="A84">
        <v>27.1</v>
      </c>
      <c r="B84">
        <v>11.88</v>
      </c>
      <c r="C84">
        <v>4.9800000000000004</v>
      </c>
      <c r="G84">
        <f t="shared" si="5"/>
        <v>4.0000000000000036E-2</v>
      </c>
      <c r="H84">
        <f t="shared" si="6"/>
        <v>1.8181818181818195E-2</v>
      </c>
      <c r="I84">
        <f t="shared" si="6"/>
        <v>0.20000000000000018</v>
      </c>
      <c r="M84">
        <f t="shared" si="4"/>
        <v>2.2608103066242301E-11</v>
      </c>
    </row>
    <row r="85" spans="1:13" x14ac:dyDescent="0.3">
      <c r="A85">
        <v>28</v>
      </c>
      <c r="B85">
        <v>11.91</v>
      </c>
      <c r="C85">
        <v>5.2</v>
      </c>
      <c r="G85">
        <f t="shared" si="5"/>
        <v>3.6842105263157135E-2</v>
      </c>
      <c r="H85">
        <f t="shared" si="6"/>
        <v>1.6746411483253242E-2</v>
      </c>
      <c r="I85">
        <f t="shared" si="6"/>
        <v>0.18421052631578566</v>
      </c>
    </row>
    <row r="86" spans="1:13" x14ac:dyDescent="0.3">
      <c r="A86">
        <v>29</v>
      </c>
      <c r="B86">
        <v>11.95</v>
      </c>
      <c r="C86">
        <v>5.44</v>
      </c>
      <c r="G86">
        <f t="shared" si="5"/>
        <v>3.5000000000000142E-2</v>
      </c>
      <c r="H86">
        <f t="shared" si="6"/>
        <v>1.5909090909090973E-2</v>
      </c>
      <c r="I86">
        <f t="shared" si="6"/>
        <v>0.17500000000000071</v>
      </c>
    </row>
    <row r="87" spans="1:13" x14ac:dyDescent="0.3">
      <c r="A87">
        <v>30</v>
      </c>
      <c r="B87">
        <v>11.98</v>
      </c>
      <c r="C87">
        <v>5.68</v>
      </c>
    </row>
    <row r="89" spans="1:13" x14ac:dyDescent="0.3">
      <c r="G89">
        <f>MAX(G5:G86)</f>
        <v>22.374999999999982</v>
      </c>
      <c r="H89">
        <f t="shared" ref="H89:I89" si="8">MAX(H5:H86)</f>
        <v>10.170454545454536</v>
      </c>
      <c r="I89">
        <f t="shared" si="8"/>
        <v>2.1666666666666745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pierr</cp:lastModifiedBy>
  <dcterms:created xsi:type="dcterms:W3CDTF">2021-04-29T05:49:57Z</dcterms:created>
  <dcterms:modified xsi:type="dcterms:W3CDTF">2021-05-02T17:12:18Z</dcterms:modified>
</cp:coreProperties>
</file>